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Bestellformular" sheetId="1" r:id="rId1"/>
  </sheets>
  <definedNames>
    <definedName name="_xlnm.Print_Area" localSheetId="0">'Bestellformular'!$A$1:$H$117</definedName>
  </definedNames>
  <calcPr fullCalcOnLoad="1"/>
</workbook>
</file>

<file path=xl/sharedStrings.xml><?xml version="1.0" encoding="utf-8"?>
<sst xmlns="http://schemas.openxmlformats.org/spreadsheetml/2006/main" count="170" uniqueCount="112">
  <si>
    <t>Wallernerstr.2 – 7143 Apetlon – Burgenland – Tel. :+43 (0) 676 / 962 62 64</t>
  </si>
  <si>
    <t>Flaschenweine – Bestellformular/Lieferschein</t>
  </si>
  <si>
    <t>Name:</t>
  </si>
  <si>
    <t>Anschrift:</t>
  </si>
  <si>
    <t>Anmerkung:</t>
  </si>
  <si>
    <t>Telefon:</t>
  </si>
  <si>
    <r>
      <rPr>
        <b/>
        <sz val="9"/>
        <rFont val="Arial"/>
        <family val="2"/>
      </rPr>
      <t>gewünschte</t>
    </r>
    <r>
      <rPr>
        <b/>
        <sz val="10"/>
        <rFont val="Arial"/>
        <family val="2"/>
      </rPr>
      <t xml:space="preserve"> Anzahl</t>
    </r>
  </si>
  <si>
    <t>Weißweine</t>
  </si>
  <si>
    <t>Preis je Flasche</t>
  </si>
  <si>
    <t>Summe</t>
  </si>
  <si>
    <r>
      <t xml:space="preserve">Gr. Veltliner  </t>
    </r>
    <r>
      <rPr>
        <sz val="8"/>
        <color indexed="23"/>
        <rFont val="Tahoma"/>
        <family val="2"/>
      </rPr>
      <t>trocken</t>
    </r>
    <r>
      <rPr>
        <sz val="10"/>
        <color indexed="55"/>
        <rFont val="Tahoma"/>
        <family val="2"/>
      </rPr>
      <t xml:space="preserve"> </t>
    </r>
  </si>
  <si>
    <t>Jg.16/17</t>
  </si>
  <si>
    <r>
      <t xml:space="preserve">Welschriesling  </t>
    </r>
    <r>
      <rPr>
        <sz val="8"/>
        <color indexed="23"/>
        <rFont val="Tahoma"/>
        <family val="2"/>
      </rPr>
      <t>trocken</t>
    </r>
    <r>
      <rPr>
        <sz val="10"/>
        <color indexed="55"/>
        <rFont val="Tahoma"/>
        <family val="2"/>
      </rPr>
      <t xml:space="preserve"> </t>
    </r>
  </si>
  <si>
    <t>Jg.20/21</t>
  </si>
  <si>
    <r>
      <rPr>
        <b/>
        <sz val="10"/>
        <color indexed="14"/>
        <rFont val="Tahoma"/>
        <family val="2"/>
      </rPr>
      <t>AKTION:</t>
    </r>
    <r>
      <rPr>
        <sz val="10"/>
        <color indexed="14"/>
        <rFont val="Tahoma"/>
        <family val="2"/>
      </rPr>
      <t xml:space="preserve"> Grüner Veltliner Q</t>
    </r>
    <r>
      <rPr>
        <sz val="10"/>
        <color indexed="14"/>
        <rFont val="Tahoma"/>
        <family val="2"/>
      </rPr>
      <t xml:space="preserve">u. </t>
    </r>
    <r>
      <rPr>
        <sz val="8"/>
        <color indexed="14"/>
        <rFont val="Tahoma"/>
        <family val="2"/>
      </rPr>
      <t>trocken</t>
    </r>
  </si>
  <si>
    <t>Jg.16</t>
  </si>
  <si>
    <r>
      <rPr>
        <b/>
        <sz val="10"/>
        <color indexed="14"/>
        <rFont val="Tahoma"/>
        <family val="2"/>
      </rPr>
      <t>AKTION:</t>
    </r>
    <r>
      <rPr>
        <sz val="10"/>
        <color indexed="14"/>
        <rFont val="Tahoma"/>
        <family val="2"/>
      </rPr>
      <t xml:space="preserve"> Welschriesling  </t>
    </r>
    <r>
      <rPr>
        <sz val="8"/>
        <color indexed="14"/>
        <rFont val="Tahoma"/>
        <family val="2"/>
      </rPr>
      <t>trocken</t>
    </r>
    <r>
      <rPr>
        <sz val="10"/>
        <color indexed="14"/>
        <rFont val="Tahoma"/>
        <family val="2"/>
      </rPr>
      <t xml:space="preserve">  </t>
    </r>
    <r>
      <rPr>
        <sz val="8"/>
        <color indexed="14"/>
        <rFont val="Tahoma"/>
        <family val="2"/>
      </rPr>
      <t xml:space="preserve"> </t>
    </r>
  </si>
  <si>
    <t>Jg.14</t>
  </si>
  <si>
    <r>
      <t xml:space="preserve">Grüner Veltliner   </t>
    </r>
    <r>
      <rPr>
        <sz val="8"/>
        <color indexed="23"/>
        <rFont val="Tahoma"/>
        <family val="2"/>
      </rPr>
      <t>trocken</t>
    </r>
  </si>
  <si>
    <t>Jg.20</t>
  </si>
  <si>
    <t>Jg.21</t>
  </si>
  <si>
    <t>Jg.19</t>
  </si>
  <si>
    <r>
      <t xml:space="preserve">Chardonnay HEIDEBODEN  </t>
    </r>
    <r>
      <rPr>
        <sz val="8"/>
        <color indexed="23"/>
        <rFont val="Tahoma"/>
        <family val="2"/>
      </rPr>
      <t>trocken</t>
    </r>
  </si>
  <si>
    <r>
      <rPr>
        <b/>
        <sz val="10"/>
        <color indexed="60"/>
        <rFont val="Tahoma"/>
        <family val="2"/>
      </rPr>
      <t>ABVERKAUF:</t>
    </r>
    <r>
      <rPr>
        <sz val="10"/>
        <color indexed="60"/>
        <rFont val="Tahoma"/>
        <family val="2"/>
      </rPr>
      <t xml:space="preserve"> Gelber Muskateller  </t>
    </r>
    <r>
      <rPr>
        <sz val="8"/>
        <color indexed="60"/>
        <rFont val="Tahoma"/>
        <family val="2"/>
      </rPr>
      <t>halbtrocken</t>
    </r>
  </si>
  <si>
    <t>Jg.18</t>
  </si>
  <si>
    <t xml:space="preserve"> </t>
  </si>
  <si>
    <r>
      <rPr>
        <b/>
        <sz val="10"/>
        <color indexed="14"/>
        <rFont val="Tahoma"/>
        <family val="2"/>
      </rPr>
      <t>AB 12 Fl.:</t>
    </r>
    <r>
      <rPr>
        <sz val="10"/>
        <color indexed="14"/>
        <rFont val="Tahoma"/>
        <family val="2"/>
      </rPr>
      <t xml:space="preserve"> Pinot Blanc Spätlese </t>
    </r>
    <r>
      <rPr>
        <sz val="8"/>
        <color indexed="14"/>
        <rFont val="Tahoma"/>
        <family val="2"/>
      </rPr>
      <t xml:space="preserve"> </t>
    </r>
    <r>
      <rPr>
        <b/>
        <sz val="8"/>
        <color indexed="14"/>
        <rFont val="Tahoma"/>
        <family val="2"/>
      </rPr>
      <t xml:space="preserve">(Rabatt i.H.v. 10 %)  </t>
    </r>
  </si>
  <si>
    <t>Jg.07</t>
  </si>
  <si>
    <r>
      <t xml:space="preserve">Trockenbeerenauslese Chard. – Müller Th.  </t>
    </r>
    <r>
      <rPr>
        <b/>
        <sz val="10"/>
        <rFont val="Tahoma"/>
        <family val="2"/>
      </rPr>
      <t>G</t>
    </r>
    <r>
      <rPr>
        <sz val="10"/>
        <rFont val="Tahoma"/>
        <family val="2"/>
      </rPr>
      <t xml:space="preserve"> </t>
    </r>
  </si>
  <si>
    <t>Jg.95</t>
  </si>
  <si>
    <r>
      <rPr>
        <b/>
        <sz val="10"/>
        <color indexed="10"/>
        <rFont val="Tahoma"/>
        <family val="2"/>
      </rPr>
      <t xml:space="preserve">AB 12 Fl.: </t>
    </r>
    <r>
      <rPr>
        <sz val="10"/>
        <color indexed="10"/>
        <rFont val="Tahoma"/>
        <family val="2"/>
      </rPr>
      <t xml:space="preserve">Trockenbeerenauslese Ch.-M.Th.  </t>
    </r>
    <r>
      <rPr>
        <sz val="8"/>
        <color indexed="10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 xml:space="preserve">(Rabatt i.H.v. 10 %)  </t>
    </r>
  </si>
  <si>
    <r>
      <t xml:space="preserve">Eiswein Welschriesling   </t>
    </r>
    <r>
      <rPr>
        <b/>
        <sz val="10"/>
        <rFont val="Tahoma"/>
        <family val="2"/>
      </rPr>
      <t>G</t>
    </r>
  </si>
  <si>
    <t>Jg.00</t>
  </si>
  <si>
    <r>
      <rPr>
        <b/>
        <sz val="10"/>
        <color indexed="10"/>
        <rFont val="Tahoma"/>
        <family val="2"/>
      </rPr>
      <t>AB 12 Fl.:</t>
    </r>
    <r>
      <rPr>
        <sz val="10"/>
        <color indexed="10"/>
        <rFont val="Tahoma"/>
        <family val="2"/>
      </rPr>
      <t xml:space="preserve"> Eiswein Welschriesling  </t>
    </r>
    <r>
      <rPr>
        <b/>
        <sz val="8"/>
        <color indexed="10"/>
        <rFont val="Tahoma"/>
        <family val="2"/>
      </rPr>
      <t xml:space="preserve">   (Rabatt i.H.v. 10 %)  </t>
    </r>
  </si>
  <si>
    <t>Rotweine</t>
  </si>
  <si>
    <r>
      <t xml:space="preserve">Zweigelt  </t>
    </r>
    <r>
      <rPr>
        <sz val="8"/>
        <color indexed="23"/>
        <rFont val="Tahoma"/>
        <family val="2"/>
      </rPr>
      <t>trocken</t>
    </r>
  </si>
  <si>
    <r>
      <t xml:space="preserve">Zweigelt  </t>
    </r>
    <r>
      <rPr>
        <sz val="8"/>
        <rFont val="Tahoma"/>
        <family val="2"/>
      </rPr>
      <t>trocken</t>
    </r>
  </si>
  <si>
    <t>Jg.18-II</t>
  </si>
  <si>
    <r>
      <rPr>
        <b/>
        <sz val="10"/>
        <rFont val="Tahoma"/>
        <family val="2"/>
      </rPr>
      <t>AB 12 Fl.</t>
    </r>
    <r>
      <rPr>
        <sz val="10"/>
        <rFont val="Tahoma"/>
        <family val="2"/>
      </rPr>
      <t xml:space="preserve">: Blaufränkisch </t>
    </r>
    <r>
      <rPr>
        <sz val="8"/>
        <rFont val="Tahoma"/>
        <family val="2"/>
      </rPr>
      <t xml:space="preserve"> trocken</t>
    </r>
    <r>
      <rPr>
        <sz val="10"/>
        <rFont val="Tahoma"/>
        <family val="2"/>
      </rPr>
      <t xml:space="preserve">  </t>
    </r>
    <r>
      <rPr>
        <b/>
        <sz val="8"/>
        <rFont val="Tahoma"/>
        <family val="2"/>
      </rPr>
      <t>(Rabatt i.H.v. 10 %)</t>
    </r>
    <r>
      <rPr>
        <b/>
        <sz val="10"/>
        <rFont val="Tahoma"/>
        <family val="2"/>
      </rPr>
      <t xml:space="preserve">    </t>
    </r>
    <r>
      <rPr>
        <sz val="10"/>
        <rFont val="Tahoma"/>
        <family val="2"/>
      </rPr>
      <t xml:space="preserve">                             </t>
    </r>
    <r>
      <rPr>
        <b/>
        <sz val="9"/>
        <rFont val="Tahoma"/>
        <family val="2"/>
      </rPr>
      <t xml:space="preserve">         </t>
    </r>
  </si>
  <si>
    <r>
      <t xml:space="preserve">Zweigelt DAC  </t>
    </r>
    <r>
      <rPr>
        <sz val="8"/>
        <color indexed="23"/>
        <rFont val="Tahoma"/>
        <family val="2"/>
      </rPr>
      <t>trocken</t>
    </r>
  </si>
  <si>
    <t>Spezialitäten</t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</si>
  <si>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 xml:space="preserve">: Rosé-FRIZZANTE </t>
    </r>
    <r>
      <rPr>
        <sz val="8"/>
        <color indexed="14"/>
        <rFont val="Tahoma"/>
        <family val="2"/>
      </rPr>
      <t xml:space="preserve"> </t>
    </r>
    <r>
      <rPr>
        <b/>
        <sz val="8"/>
        <color indexed="14"/>
        <rFont val="Tahoma"/>
        <family val="2"/>
      </rPr>
      <t xml:space="preserve">(Rabatt i.H.v. 10 %)    </t>
    </r>
    <r>
      <rPr>
        <sz val="8"/>
        <color indexed="14"/>
        <rFont val="Tahoma"/>
        <family val="2"/>
      </rPr>
      <t xml:space="preserve"> </t>
    </r>
    <r>
      <rPr>
        <sz val="10"/>
        <color indexed="14"/>
        <rFont val="Tahoma"/>
        <family val="2"/>
      </rPr>
      <t xml:space="preserve">                            </t>
    </r>
    <r>
      <rPr>
        <b/>
        <sz val="9"/>
        <color indexed="14"/>
        <rFont val="Tahoma"/>
        <family val="2"/>
      </rPr>
      <t xml:space="preserve">         </t>
    </r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</si>
  <si>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 xml:space="preserve">: Muskat Ottonel-FRIZZANTE </t>
    </r>
    <r>
      <rPr>
        <sz val="8"/>
        <color indexed="14"/>
        <rFont val="Tahoma"/>
        <family val="2"/>
      </rPr>
      <t xml:space="preserve"> </t>
    </r>
    <r>
      <rPr>
        <b/>
        <sz val="8"/>
        <color indexed="14"/>
        <rFont val="Tahoma"/>
        <family val="2"/>
      </rPr>
      <t xml:space="preserve">(Rabatt i.H.v. 10 %)    </t>
    </r>
    <r>
      <rPr>
        <sz val="8"/>
        <color indexed="14"/>
        <rFont val="Tahoma"/>
        <family val="2"/>
      </rPr>
      <t xml:space="preserve"> </t>
    </r>
    <r>
      <rPr>
        <sz val="10"/>
        <color indexed="14"/>
        <rFont val="Tahoma"/>
        <family val="2"/>
      </rPr>
      <t xml:space="preserve">                            </t>
    </r>
    <r>
      <rPr>
        <b/>
        <sz val="9"/>
        <color indexed="14"/>
        <rFont val="Tahoma"/>
        <family val="2"/>
      </rPr>
      <t xml:space="preserve">         </t>
    </r>
  </si>
  <si>
    <t>Rotweinlikör</t>
  </si>
  <si>
    <t>Weinbrand (klar)</t>
  </si>
  <si>
    <t>Jg.09</t>
  </si>
  <si>
    <t>Weinbrand (Eichenfaß gelagert)</t>
  </si>
  <si>
    <t>Grappa</t>
  </si>
  <si>
    <t>Zwischensumme:</t>
  </si>
  <si>
    <t>Flaschenpfand:</t>
  </si>
  <si>
    <t>Für die Rückgabe von 1-Liter-Flaschen vergüten wir Ihnen € 0,10/Flasche</t>
  </si>
  <si>
    <t>Versandkostenbeitrag:</t>
  </si>
  <si>
    <t>nur mehr geringe Mengen auf Lager</t>
  </si>
  <si>
    <t>Gesamtpreis:</t>
  </si>
  <si>
    <t>Gesamtflaschenanzahl:</t>
  </si>
  <si>
    <t>entspricht:</t>
  </si>
  <si>
    <r>
      <rPr>
        <b/>
        <sz val="10"/>
        <color indexed="14"/>
        <rFont val="Tahoma"/>
        <family val="2"/>
      </rPr>
      <t>AB 12 Fl.:</t>
    </r>
    <r>
      <rPr>
        <sz val="10"/>
        <color indexed="14"/>
        <rFont val="Tahoma"/>
        <family val="2"/>
      </rPr>
      <t xml:space="preserve"> Grüner Veltliner </t>
    </r>
    <r>
      <rPr>
        <sz val="8"/>
        <color indexed="14"/>
        <rFont val="Tahoma"/>
        <family val="2"/>
      </rPr>
      <t xml:space="preserve"> </t>
    </r>
    <r>
      <rPr>
        <b/>
        <sz val="8"/>
        <color indexed="14"/>
        <rFont val="Tahoma"/>
        <family val="2"/>
      </rPr>
      <t xml:space="preserve">(Rabatt i.H.v. 10 %)  </t>
    </r>
  </si>
  <si>
    <r>
      <t xml:space="preserve">Cuvée WEISS  </t>
    </r>
    <r>
      <rPr>
        <sz val="8"/>
        <color indexed="23"/>
        <rFont val="Tahoma"/>
        <family val="2"/>
      </rPr>
      <t>lieblich</t>
    </r>
  </si>
  <si>
    <t>Jg.22</t>
  </si>
  <si>
    <t>Jg.20-III</t>
  </si>
  <si>
    <r>
      <rPr>
        <b/>
        <sz val="10"/>
        <color indexed="12"/>
        <rFont val="Tahoma"/>
        <family val="2"/>
      </rPr>
      <t>NEU!</t>
    </r>
    <r>
      <rPr>
        <sz val="10"/>
        <color indexed="12"/>
        <rFont val="Tahoma"/>
        <family val="2"/>
      </rPr>
      <t xml:space="preserve"> Blaufränkisch  </t>
    </r>
    <r>
      <rPr>
        <sz val="8"/>
        <color indexed="12"/>
        <rFont val="Tahoma"/>
        <family val="2"/>
      </rPr>
      <t>trocken</t>
    </r>
  </si>
  <si>
    <r>
      <t xml:space="preserve">Zweigelt   </t>
    </r>
    <r>
      <rPr>
        <sz val="8"/>
        <color indexed="23"/>
        <rFont val="Tahoma"/>
        <family val="2"/>
      </rPr>
      <t>halbtrocken</t>
    </r>
    <r>
      <rPr>
        <sz val="8"/>
        <rFont val="Tahoma"/>
        <family val="2"/>
      </rPr>
      <t xml:space="preserve">  </t>
    </r>
  </si>
  <si>
    <r>
      <t xml:space="preserve">Zweigelt  </t>
    </r>
    <r>
      <rPr>
        <sz val="8"/>
        <color indexed="23"/>
        <rFont val="Tahoma"/>
        <family val="2"/>
      </rPr>
      <t>lieblich</t>
    </r>
    <r>
      <rPr>
        <sz val="8"/>
        <rFont val="Tahoma"/>
        <family val="2"/>
      </rPr>
      <t xml:space="preserve">  </t>
    </r>
  </si>
  <si>
    <r>
      <t xml:space="preserve">Zweigelt Spätlese  </t>
    </r>
    <r>
      <rPr>
        <sz val="8"/>
        <color indexed="23"/>
        <rFont val="Tahoma"/>
        <family val="2"/>
      </rPr>
      <t>süß</t>
    </r>
    <r>
      <rPr>
        <sz val="8"/>
        <rFont val="Tahoma"/>
        <family val="2"/>
      </rPr>
      <t xml:space="preserve">  </t>
    </r>
  </si>
  <si>
    <t xml:space="preserve">Jg.20-II </t>
  </si>
  <si>
    <r>
      <rPr>
        <b/>
        <sz val="10"/>
        <color indexed="60"/>
        <rFont val="Tahoma"/>
        <family val="2"/>
      </rPr>
      <t>ABVERKAUF!</t>
    </r>
    <r>
      <rPr>
        <sz val="10"/>
        <color indexed="60"/>
        <rFont val="Tahoma"/>
        <family val="2"/>
      </rPr>
      <t xml:space="preserve"> Traubensaft WEISS</t>
    </r>
  </si>
  <si>
    <r>
      <t xml:space="preserve">Zweigelt Rosé   </t>
    </r>
    <r>
      <rPr>
        <sz val="8"/>
        <color indexed="23"/>
        <rFont val="Tahoma"/>
        <family val="2"/>
      </rPr>
      <t xml:space="preserve">halbtrocken  </t>
    </r>
  </si>
  <si>
    <t xml:space="preserve">Flaschenpfand:     2 Liter.... € 0,30     1 Liter….€ 0,30 </t>
  </si>
  <si>
    <r>
      <rPr>
        <b/>
        <sz val="10"/>
        <color indexed="14"/>
        <rFont val="Tahoma"/>
        <family val="2"/>
      </rPr>
      <t>AB 12 Fl.:</t>
    </r>
    <r>
      <rPr>
        <sz val="10"/>
        <color indexed="14"/>
        <rFont val="Tahoma"/>
        <family val="2"/>
      </rPr>
      <t xml:space="preserve"> Beerenauslese [CH-WB]</t>
    </r>
    <r>
      <rPr>
        <sz val="8"/>
        <color indexed="14"/>
        <rFont val="Tahoma"/>
        <family val="2"/>
      </rPr>
      <t xml:space="preserve">  </t>
    </r>
    <r>
      <rPr>
        <b/>
        <sz val="8"/>
        <color indexed="14"/>
        <rFont val="Tahoma"/>
        <family val="2"/>
      </rPr>
      <t xml:space="preserve">(Rabatt i.H.v. 10 %)  </t>
    </r>
  </si>
  <si>
    <r>
      <rPr>
        <b/>
        <sz val="10"/>
        <color indexed="17"/>
        <rFont val="Tahoma"/>
        <family val="2"/>
      </rPr>
      <t>AB 24 Fl.</t>
    </r>
    <r>
      <rPr>
        <sz val="10"/>
        <color indexed="17"/>
        <rFont val="Tahoma"/>
        <family val="2"/>
      </rPr>
      <t xml:space="preserve">: Beerenauslese [CH-WB] </t>
    </r>
    <r>
      <rPr>
        <sz val="8"/>
        <color indexed="17"/>
        <rFont val="Tahoma"/>
        <family val="2"/>
      </rPr>
      <t xml:space="preserve"> </t>
    </r>
    <r>
      <rPr>
        <b/>
        <sz val="8"/>
        <color indexed="17"/>
        <rFont val="Tahoma"/>
        <family val="2"/>
      </rPr>
      <t xml:space="preserve">(Rabatt i.H.v. 20 %)    </t>
    </r>
    <r>
      <rPr>
        <sz val="8"/>
        <color indexed="17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                           </t>
    </r>
    <r>
      <rPr>
        <b/>
        <sz val="9"/>
        <color indexed="17"/>
        <rFont val="Tahoma"/>
        <family val="2"/>
      </rPr>
      <t xml:space="preserve">         </t>
    </r>
  </si>
  <si>
    <r>
      <t xml:space="preserve">Grüner Veltliner   </t>
    </r>
    <r>
      <rPr>
        <sz val="8"/>
        <color indexed="23"/>
        <rFont val="Tahoma"/>
        <family val="2"/>
      </rPr>
      <t>trocken</t>
    </r>
  </si>
  <si>
    <r>
      <t xml:space="preserve">Traminer Spätlese  </t>
    </r>
    <r>
      <rPr>
        <sz val="8"/>
        <color indexed="23"/>
        <rFont val="Tahoma"/>
        <family val="2"/>
      </rPr>
      <t>süß</t>
    </r>
  </si>
  <si>
    <r>
      <t xml:space="preserve">Zweigelt Selection  </t>
    </r>
    <r>
      <rPr>
        <sz val="8"/>
        <color indexed="23"/>
        <rFont val="Tahoma"/>
        <family val="2"/>
      </rPr>
      <t>trocken</t>
    </r>
  </si>
  <si>
    <r>
      <t xml:space="preserve">Merlot Rosé  </t>
    </r>
    <r>
      <rPr>
        <sz val="8"/>
        <color indexed="23"/>
        <rFont val="Tahoma"/>
        <family val="2"/>
      </rPr>
      <t>süß</t>
    </r>
  </si>
  <si>
    <t>Jg.23</t>
  </si>
  <si>
    <t>www.munzenrieder.at  –  e-mail: munzenrieder@gmx.at  – UID-Nummer: ATU69499189</t>
  </si>
  <si>
    <r>
      <t xml:space="preserve">Muskateller-FRIZZANTE </t>
    </r>
    <r>
      <rPr>
        <sz val="8"/>
        <color indexed="23"/>
        <rFont val="Tahoma"/>
        <family val="2"/>
      </rPr>
      <t xml:space="preserve"> (Schaumwein trocken) </t>
    </r>
    <r>
      <rPr>
        <sz val="8"/>
        <rFont val="Tahoma"/>
        <family val="2"/>
      </rPr>
      <t xml:space="preserve">      </t>
    </r>
    <r>
      <rPr>
        <sz val="10"/>
        <rFont val="Tahoma"/>
        <family val="2"/>
      </rPr>
      <t xml:space="preserve">                     </t>
    </r>
    <r>
      <rPr>
        <b/>
        <sz val="9"/>
        <rFont val="Tahoma"/>
        <family val="2"/>
      </rPr>
      <t xml:space="preserve">         </t>
    </r>
  </si>
  <si>
    <r>
      <t xml:space="preserve">Muskat Ottonel-FRIZZANTE </t>
    </r>
    <r>
      <rPr>
        <sz val="8"/>
        <rFont val="Tahoma"/>
        <family val="2"/>
      </rPr>
      <t xml:space="preserve"> </t>
    </r>
    <r>
      <rPr>
        <sz val="8"/>
        <color indexed="23"/>
        <rFont val="Tahoma"/>
        <family val="2"/>
      </rPr>
      <t>(Perlwein halbtrocken)</t>
    </r>
    <r>
      <rPr>
        <sz val="8"/>
        <rFont val="Tahoma"/>
        <family val="2"/>
      </rPr>
      <t xml:space="preserve">       </t>
    </r>
    <r>
      <rPr>
        <sz val="10"/>
        <rFont val="Tahoma"/>
        <family val="2"/>
      </rPr>
      <t xml:space="preserve">                     </t>
    </r>
    <r>
      <rPr>
        <b/>
        <sz val="9"/>
        <rFont val="Tahoma"/>
        <family val="2"/>
      </rPr>
      <t xml:space="preserve">         </t>
    </r>
  </si>
  <si>
    <t xml:space="preserve">Alle Preise inkl. 20 % USt. </t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</si>
  <si>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>: Merlot Reserve</t>
    </r>
    <r>
      <rPr>
        <sz val="8"/>
        <color indexed="14"/>
        <rFont val="Tahoma"/>
        <family val="2"/>
      </rPr>
      <t xml:space="preserve"> trocken </t>
    </r>
    <r>
      <rPr>
        <b/>
        <sz val="8"/>
        <color indexed="14"/>
        <rFont val="Tahoma"/>
        <family val="2"/>
      </rPr>
      <t xml:space="preserve">(Rabatt i.H.v. 10 %)    </t>
    </r>
    <r>
      <rPr>
        <sz val="8"/>
        <color indexed="14"/>
        <rFont val="Tahoma"/>
        <family val="2"/>
      </rPr>
      <t xml:space="preserve"> </t>
    </r>
    <r>
      <rPr>
        <sz val="10"/>
        <color indexed="14"/>
        <rFont val="Tahoma"/>
        <family val="2"/>
      </rPr>
      <t xml:space="preserve">                            </t>
    </r>
    <r>
      <rPr>
        <b/>
        <sz val="9"/>
        <color indexed="14"/>
        <rFont val="Tahoma"/>
        <family val="2"/>
      </rPr>
      <t xml:space="preserve">         </t>
    </r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</si>
  <si>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 xml:space="preserve">: Zweigelt Rosé   </t>
    </r>
    <r>
      <rPr>
        <sz val="8"/>
        <color indexed="14"/>
        <rFont val="Tahoma"/>
        <family val="2"/>
      </rPr>
      <t xml:space="preserve">halbtrocken </t>
    </r>
    <r>
      <rPr>
        <b/>
        <sz val="8"/>
        <color indexed="14"/>
        <rFont val="Tahoma"/>
        <family val="2"/>
      </rPr>
      <t xml:space="preserve"> (Rabatt i.H.v. 10 %)  </t>
    </r>
    <r>
      <rPr>
        <sz val="8"/>
        <color indexed="14"/>
        <rFont val="Tahoma"/>
        <family val="2"/>
      </rPr>
      <t xml:space="preserve">   </t>
    </r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</si>
  <si>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>: Chardonnay HEIDEBODEN</t>
    </r>
    <r>
      <rPr>
        <sz val="8"/>
        <color indexed="14"/>
        <rFont val="Tahoma"/>
        <family val="2"/>
      </rPr>
      <t xml:space="preserve"> trocken </t>
    </r>
    <r>
      <rPr>
        <b/>
        <sz val="8"/>
        <color indexed="14"/>
        <rFont val="Tahoma"/>
        <family val="2"/>
      </rPr>
      <t xml:space="preserve">(Rabatt i.H.v. 10 %)    </t>
    </r>
    <r>
      <rPr>
        <sz val="8"/>
        <color indexed="14"/>
        <rFont val="Tahoma"/>
        <family val="2"/>
      </rPr>
      <t xml:space="preserve"> </t>
    </r>
    <r>
      <rPr>
        <sz val="10"/>
        <color indexed="14"/>
        <rFont val="Tahoma"/>
        <family val="2"/>
      </rPr>
      <t xml:space="preserve">                            </t>
    </r>
    <r>
      <rPr>
        <b/>
        <sz val="9"/>
        <color indexed="14"/>
        <rFont val="Tahoma"/>
        <family val="2"/>
      </rPr>
      <t xml:space="preserve">         </t>
    </r>
  </si>
  <si>
    <r>
      <t>Cuvée Rosé [Zw-Bf-Mer]</t>
    </r>
    <r>
      <rPr>
        <sz val="8"/>
        <rFont val="Tahoma"/>
        <family val="2"/>
      </rPr>
      <t xml:space="preserve"> </t>
    </r>
    <r>
      <rPr>
        <sz val="8"/>
        <color indexed="23"/>
        <rFont val="Tahoma"/>
        <family val="2"/>
      </rPr>
      <t>trocken</t>
    </r>
    <r>
      <rPr>
        <sz val="8"/>
        <rFont val="Tahoma"/>
        <family val="2"/>
      </rPr>
      <t xml:space="preserve">       </t>
    </r>
    <r>
      <rPr>
        <sz val="10"/>
        <rFont val="Tahoma"/>
        <family val="2"/>
      </rPr>
      <t xml:space="preserve">                     </t>
    </r>
    <r>
      <rPr>
        <b/>
        <sz val="9"/>
        <rFont val="Tahoma"/>
        <family val="2"/>
      </rPr>
      <t xml:space="preserve">         </t>
    </r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</si>
  <si>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>: Cuvée HEIDEBODEN</t>
    </r>
    <r>
      <rPr>
        <sz val="8"/>
        <color indexed="14"/>
        <rFont val="Tahoma"/>
        <family val="2"/>
      </rPr>
      <t xml:space="preserve"> trocken </t>
    </r>
    <r>
      <rPr>
        <b/>
        <sz val="8"/>
        <color indexed="14"/>
        <rFont val="Tahoma"/>
        <family val="2"/>
      </rPr>
      <t xml:space="preserve">(Rabatt i.H.v. 10 %)    </t>
    </r>
    <r>
      <rPr>
        <sz val="8"/>
        <color indexed="14"/>
        <rFont val="Tahoma"/>
        <family val="2"/>
      </rPr>
      <t xml:space="preserve"> </t>
    </r>
    <r>
      <rPr>
        <sz val="10"/>
        <color indexed="14"/>
        <rFont val="Tahoma"/>
        <family val="2"/>
      </rPr>
      <t xml:space="preserve">                            </t>
    </r>
    <r>
      <rPr>
        <b/>
        <sz val="9"/>
        <color indexed="14"/>
        <rFont val="Tahoma"/>
        <family val="2"/>
      </rPr>
      <t xml:space="preserve">         </t>
    </r>
  </si>
  <si>
    <t>Lieferschein-Nr.:    L24 /</t>
  </si>
  <si>
    <r>
      <t xml:space="preserve">Junger Burgenländer - JUNGWEIN 2023 </t>
    </r>
    <r>
      <rPr>
        <sz val="8"/>
        <rFont val="Tahoma"/>
        <family val="2"/>
      </rPr>
      <t xml:space="preserve"> trocken       </t>
    </r>
    <r>
      <rPr>
        <sz val="10"/>
        <rFont val="Tahoma"/>
        <family val="2"/>
      </rPr>
      <t xml:space="preserve">                     </t>
    </r>
    <r>
      <rPr>
        <b/>
        <sz val="9"/>
        <rFont val="Tahoma"/>
        <family val="2"/>
      </rPr>
      <t xml:space="preserve">         </t>
    </r>
  </si>
  <si>
    <r>
      <t xml:space="preserve">HEIDEBODEN Spätlese [CH-Säm]  </t>
    </r>
    <r>
      <rPr>
        <sz val="8"/>
        <rFont val="Tahoma"/>
        <family val="2"/>
      </rPr>
      <t>süß</t>
    </r>
  </si>
  <si>
    <r>
      <rPr>
        <b/>
        <sz val="10"/>
        <color indexed="17"/>
        <rFont val="Tahoma"/>
        <family val="2"/>
      </rPr>
      <t>AB 24 Fl.</t>
    </r>
    <r>
      <rPr>
        <sz val="10"/>
        <color indexed="17"/>
        <rFont val="Tahoma"/>
        <family val="2"/>
      </rPr>
      <t xml:space="preserve">: Pinot Blanc Spätlese </t>
    </r>
    <r>
      <rPr>
        <sz val="8"/>
        <color indexed="17"/>
        <rFont val="Tahoma"/>
        <family val="2"/>
      </rPr>
      <t xml:space="preserve"> </t>
    </r>
    <r>
      <rPr>
        <b/>
        <sz val="8"/>
        <color indexed="17"/>
        <rFont val="Tahoma"/>
        <family val="2"/>
      </rPr>
      <t xml:space="preserve">(Rabatt i.H.v. 20 %)    </t>
    </r>
    <r>
      <rPr>
        <sz val="8"/>
        <color indexed="17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                           </t>
    </r>
    <r>
      <rPr>
        <b/>
        <sz val="9"/>
        <color indexed="17"/>
        <rFont val="Tahoma"/>
        <family val="2"/>
      </rPr>
      <t xml:space="preserve">         </t>
    </r>
  </si>
  <si>
    <r>
      <rPr>
        <b/>
        <sz val="10"/>
        <color indexed="14"/>
        <rFont val="Tahoma"/>
        <family val="2"/>
      </rPr>
      <t>AB 12 Fl.</t>
    </r>
    <r>
      <rPr>
        <sz val="10"/>
        <color indexed="14"/>
        <rFont val="Tahoma"/>
        <family val="2"/>
      </rPr>
      <t xml:space="preserve">: Cuvée Rosé   </t>
    </r>
    <r>
      <rPr>
        <sz val="8"/>
        <color indexed="14"/>
        <rFont val="Tahoma"/>
        <family val="2"/>
      </rPr>
      <t xml:space="preserve">trocken </t>
    </r>
    <r>
      <rPr>
        <b/>
        <sz val="8"/>
        <color indexed="14"/>
        <rFont val="Tahoma"/>
        <family val="2"/>
      </rPr>
      <t xml:space="preserve"> (Rabatt i.H.v. 10 %)  </t>
    </r>
    <r>
      <rPr>
        <sz val="8"/>
        <color indexed="14"/>
        <rFont val="Tahoma"/>
        <family val="2"/>
      </rPr>
      <t xml:space="preserve">   </t>
    </r>
  </si>
  <si>
    <r>
      <rPr>
        <b/>
        <sz val="10"/>
        <color indexed="14"/>
        <rFont val="Tahoma"/>
        <family val="2"/>
      </rPr>
      <t>AB 12 Fl.:</t>
    </r>
    <r>
      <rPr>
        <sz val="10"/>
        <color indexed="14"/>
        <rFont val="Tahoma"/>
        <family val="2"/>
      </rPr>
      <t xml:space="preserve"> Grüner Veltliner</t>
    </r>
    <r>
      <rPr>
        <sz val="8"/>
        <color indexed="14"/>
        <rFont val="Tahoma"/>
        <family val="2"/>
      </rPr>
      <t xml:space="preserve"> trocken </t>
    </r>
    <r>
      <rPr>
        <b/>
        <sz val="8"/>
        <color indexed="14"/>
        <rFont val="Tahoma"/>
        <family val="2"/>
      </rPr>
      <t xml:space="preserve">(Rabatt i.H.v. 10 %)  </t>
    </r>
  </si>
  <si>
    <r>
      <t xml:space="preserve">Grüner Veltliner   </t>
    </r>
    <r>
      <rPr>
        <sz val="8"/>
        <color indexed="23"/>
        <rFont val="Tahoma"/>
        <family val="2"/>
      </rPr>
      <t>trocken</t>
    </r>
    <r>
      <rPr>
        <sz val="8"/>
        <rFont val="Tahoma"/>
        <family val="2"/>
      </rPr>
      <t xml:space="preserve"> </t>
    </r>
  </si>
  <si>
    <r>
      <t xml:space="preserve">Sauvignon Blanc   </t>
    </r>
    <r>
      <rPr>
        <sz val="8"/>
        <color indexed="23"/>
        <rFont val="Tahoma"/>
        <family val="2"/>
      </rPr>
      <t>trocken</t>
    </r>
    <r>
      <rPr>
        <sz val="8"/>
        <rFont val="Tahoma"/>
        <family val="2"/>
      </rPr>
      <t xml:space="preserve">    </t>
    </r>
  </si>
  <si>
    <r>
      <t xml:space="preserve">Gelber Muskateller   </t>
    </r>
    <r>
      <rPr>
        <sz val="8"/>
        <color indexed="23"/>
        <rFont val="Tahoma"/>
        <family val="2"/>
      </rPr>
      <t>trocken</t>
    </r>
    <r>
      <rPr>
        <sz val="8"/>
        <rFont val="Tahoma"/>
        <family val="2"/>
      </rPr>
      <t xml:space="preserve"> </t>
    </r>
  </si>
  <si>
    <r>
      <t xml:space="preserve">Weißburgunder  </t>
    </r>
    <r>
      <rPr>
        <sz val="8"/>
        <color indexed="23"/>
        <rFont val="Tahoma"/>
        <family val="2"/>
      </rPr>
      <t>halbtrocken</t>
    </r>
  </si>
  <si>
    <r>
      <t xml:space="preserve">Gelber Muskateller   </t>
    </r>
    <r>
      <rPr>
        <sz val="8"/>
        <color indexed="23"/>
        <rFont val="Tahoma"/>
        <family val="2"/>
      </rPr>
      <t>halbtrocken</t>
    </r>
  </si>
  <si>
    <r>
      <t xml:space="preserve">Cuvée WEISS  </t>
    </r>
    <r>
      <rPr>
        <sz val="8"/>
        <color indexed="23"/>
        <rFont val="Tahoma"/>
        <family val="2"/>
      </rPr>
      <t>lieblich</t>
    </r>
  </si>
  <si>
    <r>
      <t xml:space="preserve">Zweigelt  </t>
    </r>
    <r>
      <rPr>
        <sz val="8"/>
        <color indexed="23"/>
        <rFont val="Tahoma"/>
        <family val="2"/>
      </rPr>
      <t>trocken</t>
    </r>
  </si>
  <si>
    <r>
      <t xml:space="preserve">Zweigelt  </t>
    </r>
    <r>
      <rPr>
        <sz val="8"/>
        <color indexed="23"/>
        <rFont val="Tahoma"/>
        <family val="2"/>
      </rPr>
      <t>lieblich</t>
    </r>
    <r>
      <rPr>
        <sz val="8"/>
        <rFont val="Tahoma"/>
        <family val="2"/>
      </rPr>
      <t xml:space="preserve">  </t>
    </r>
  </si>
  <si>
    <r>
      <rPr>
        <b/>
        <sz val="10"/>
        <color indexed="12"/>
        <rFont val="Tahoma"/>
        <family val="2"/>
      </rPr>
      <t>NEU!</t>
    </r>
    <r>
      <rPr>
        <sz val="10"/>
        <color indexed="12"/>
        <rFont val="Tahoma"/>
        <family val="2"/>
      </rPr>
      <t xml:space="preserve"> Merlot Reserve  </t>
    </r>
    <r>
      <rPr>
        <sz val="8"/>
        <color indexed="12"/>
        <rFont val="Tahoma"/>
        <family val="2"/>
      </rPr>
      <t>trocken</t>
    </r>
    <r>
      <rPr>
        <sz val="10"/>
        <color indexed="12"/>
        <rFont val="Tahoma"/>
        <family val="2"/>
      </rPr>
      <t xml:space="preserve">        </t>
    </r>
  </si>
  <si>
    <r>
      <t xml:space="preserve">Welschriesling </t>
    </r>
    <r>
      <rPr>
        <sz val="8"/>
        <rFont val="Tahoma"/>
        <family val="2"/>
      </rPr>
      <t xml:space="preserve"> </t>
    </r>
    <r>
      <rPr>
        <sz val="8"/>
        <color indexed="23"/>
        <rFont val="Tahoma"/>
        <family val="2"/>
      </rPr>
      <t>trocken</t>
    </r>
    <r>
      <rPr>
        <sz val="8"/>
        <rFont val="Tahoma"/>
        <family val="2"/>
      </rPr>
      <t xml:space="preserve">       </t>
    </r>
    <r>
      <rPr>
        <sz val="10"/>
        <rFont val="Tahoma"/>
        <family val="2"/>
      </rPr>
      <t xml:space="preserve">                     </t>
    </r>
    <r>
      <rPr>
        <b/>
        <sz val="9"/>
        <rFont val="Tahoma"/>
        <family val="2"/>
      </rPr>
      <t xml:space="preserve">         </t>
    </r>
  </si>
  <si>
    <r>
      <t xml:space="preserve">Zweigelt   </t>
    </r>
    <r>
      <rPr>
        <sz val="8"/>
        <color indexed="23"/>
        <rFont val="Tahoma"/>
        <family val="2"/>
      </rPr>
      <t>halbtrocken</t>
    </r>
  </si>
  <si>
    <r>
      <t xml:space="preserve">Zweigelt  </t>
    </r>
    <r>
      <rPr>
        <sz val="8"/>
        <color indexed="55"/>
        <rFont val="Tahoma"/>
        <family val="2"/>
      </rPr>
      <t>trocken</t>
    </r>
  </si>
  <si>
    <r>
      <rPr>
        <b/>
        <sz val="10"/>
        <color indexed="12"/>
        <rFont val="Tahoma"/>
        <family val="2"/>
      </rPr>
      <t>NEU!</t>
    </r>
    <r>
      <rPr>
        <sz val="10"/>
        <color indexed="12"/>
        <rFont val="Tahoma"/>
        <family val="2"/>
      </rPr>
      <t xml:space="preserve"> Rosé-FRIZZANTE   </t>
    </r>
    <r>
      <rPr>
        <sz val="8"/>
        <color indexed="12"/>
        <rFont val="Tahoma"/>
        <family val="2"/>
      </rPr>
      <t>(Schaumwein trocken)</t>
    </r>
    <r>
      <rPr>
        <sz val="10"/>
        <color indexed="12"/>
        <rFont val="Tahoma"/>
        <family val="2"/>
      </rPr>
      <t xml:space="preserve">                                          </t>
    </r>
    <r>
      <rPr>
        <sz val="9"/>
        <color indexed="12"/>
        <rFont val="Tahoma"/>
        <family val="2"/>
      </rPr>
      <t xml:space="preserve"> </t>
    </r>
  </si>
  <si>
    <r>
      <rPr>
        <b/>
        <sz val="10"/>
        <color indexed="10"/>
        <rFont val="Tahoma"/>
        <family val="2"/>
      </rPr>
      <t>AKTION!</t>
    </r>
    <r>
      <rPr>
        <sz val="10"/>
        <color indexed="10"/>
        <rFont val="Tahoma"/>
        <family val="2"/>
      </rPr>
      <t xml:space="preserve"> Beerenauslese [CH-WB]  </t>
    </r>
    <r>
      <rPr>
        <sz val="8"/>
        <color indexed="10"/>
        <rFont val="Tahoma"/>
        <family val="2"/>
      </rPr>
      <t>süß</t>
    </r>
    <r>
      <rPr>
        <sz val="10"/>
        <color indexed="10"/>
        <rFont val="Tahoma"/>
        <family val="2"/>
      </rPr>
      <t xml:space="preserve">     (</t>
    </r>
    <r>
      <rPr>
        <sz val="8"/>
        <color indexed="10"/>
        <rFont val="Tahoma"/>
        <family val="2"/>
      </rPr>
      <t>€ 3,00 statt € 3,90)</t>
    </r>
  </si>
  <si>
    <r>
      <rPr>
        <b/>
        <sz val="10"/>
        <color indexed="12"/>
        <rFont val="Tahoma"/>
        <family val="2"/>
      </rPr>
      <t>NEU!</t>
    </r>
    <r>
      <rPr>
        <sz val="10"/>
        <color indexed="12"/>
        <rFont val="Tahoma"/>
        <family val="2"/>
      </rPr>
      <t xml:space="preserve"> Merlot Rosé  </t>
    </r>
    <r>
      <rPr>
        <sz val="8"/>
        <color indexed="12"/>
        <rFont val="Tahoma"/>
        <family val="2"/>
      </rPr>
      <t>süß</t>
    </r>
  </si>
  <si>
    <r>
      <t xml:space="preserve">Cuvée HEIDEBODEN  [Zw-Bf-Mer]  </t>
    </r>
    <r>
      <rPr>
        <sz val="8"/>
        <color indexed="23"/>
        <rFont val="Tahoma"/>
        <family val="2"/>
      </rPr>
      <t>trocken</t>
    </r>
    <r>
      <rPr>
        <sz val="10"/>
        <rFont val="Tahoma"/>
        <family val="2"/>
      </rPr>
      <t xml:space="preserve">        </t>
    </r>
  </si>
  <si>
    <r>
      <rPr>
        <b/>
        <sz val="10"/>
        <color indexed="10"/>
        <rFont val="Tahoma"/>
        <family val="2"/>
      </rPr>
      <t>AKTION!</t>
    </r>
    <r>
      <rPr>
        <sz val="10"/>
        <color indexed="10"/>
        <rFont val="Tahoma"/>
        <family val="2"/>
      </rPr>
      <t xml:space="preserve"> Traubensaft ROT</t>
    </r>
  </si>
  <si>
    <r>
      <rPr>
        <b/>
        <sz val="10"/>
        <color indexed="14"/>
        <rFont val="Tahoma"/>
        <family val="2"/>
      </rPr>
      <t>AB 12 Fl.:</t>
    </r>
    <r>
      <rPr>
        <sz val="10"/>
        <color indexed="14"/>
        <rFont val="Tahoma"/>
        <family val="2"/>
      </rPr>
      <t xml:space="preserve"> Junger Burgenländer </t>
    </r>
    <r>
      <rPr>
        <sz val="8"/>
        <color indexed="14"/>
        <rFont val="Tahoma"/>
        <family val="2"/>
      </rPr>
      <t xml:space="preserve">trocken </t>
    </r>
    <r>
      <rPr>
        <b/>
        <sz val="8"/>
        <color indexed="14"/>
        <rFont val="Tahoma"/>
        <family val="2"/>
      </rPr>
      <t xml:space="preserve">(Rabatt i.H.v. 10 %)  </t>
    </r>
  </si>
  <si>
    <r>
      <rPr>
        <b/>
        <sz val="10"/>
        <color indexed="60"/>
        <rFont val="Tahoma"/>
        <family val="2"/>
      </rPr>
      <t>ABVERKAUF!</t>
    </r>
    <r>
      <rPr>
        <sz val="10"/>
        <color indexed="60"/>
        <rFont val="Tahoma"/>
        <family val="2"/>
      </rPr>
      <t xml:space="preserve"> Pinot Blanc Spätlese  </t>
    </r>
    <r>
      <rPr>
        <sz val="8"/>
        <color indexed="60"/>
        <rFont val="Tahoma"/>
        <family val="2"/>
      </rPr>
      <t xml:space="preserve">süß   </t>
    </r>
    <r>
      <rPr>
        <sz val="10"/>
        <color indexed="60"/>
        <rFont val="Tahoma"/>
        <family val="2"/>
      </rPr>
      <t>(</t>
    </r>
    <r>
      <rPr>
        <sz val="8"/>
        <color indexed="60"/>
        <rFont val="Tahoma"/>
        <family val="2"/>
      </rPr>
      <t>€ 4,20 statt € 5,50)</t>
    </r>
  </si>
  <si>
    <t>Stand: 15.05.2024</t>
  </si>
  <si>
    <r>
      <rPr>
        <b/>
        <sz val="10"/>
        <color indexed="12"/>
        <rFont val="Tahoma"/>
        <family val="2"/>
      </rPr>
      <t>NEU!</t>
    </r>
    <r>
      <rPr>
        <sz val="10"/>
        <color indexed="12"/>
        <rFont val="Tahoma"/>
        <family val="2"/>
      </rPr>
      <t xml:space="preserve"> Zweigelt DAC  </t>
    </r>
    <r>
      <rPr>
        <sz val="8"/>
        <color indexed="12"/>
        <rFont val="Tahoma"/>
        <family val="2"/>
      </rPr>
      <t>trocken</t>
    </r>
  </si>
  <si>
    <t xml:space="preserve">Bankverbindung:  Raiffeisen Bezirksbank Neusiedl Ost – IBAN: AT32 3303 8000 0410 5953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</si>
</sst>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\ &quot;Liter&quot;"/>
    <numFmt numFmtId="166" formatCode="0.00\ &quot;Liter&quot;"/>
    <numFmt numFmtId="167" formatCode="0\ &quot;Liter&quot;"/>
    <numFmt numFmtId="168" formatCode="#.##\ &quot;Liter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10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Lydian"/>
      <family val="0"/>
    </font>
    <font>
      <sz val="11"/>
      <name val="Tahoma"/>
      <family val="2"/>
    </font>
    <font>
      <sz val="11"/>
      <name val="Arial"/>
      <family val="2"/>
    </font>
    <font>
      <b/>
      <sz val="18"/>
      <name val="Lydian"/>
      <family val="0"/>
    </font>
    <font>
      <sz val="8"/>
      <name val="Arial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Lydian"/>
      <family val="0"/>
    </font>
    <font>
      <sz val="8"/>
      <color indexed="23"/>
      <name val="Tahoma"/>
      <family val="2"/>
    </font>
    <font>
      <sz val="10"/>
      <color indexed="55"/>
      <name val="Tahoma"/>
      <family val="2"/>
    </font>
    <font>
      <sz val="10"/>
      <color indexed="14"/>
      <name val="Tahoma"/>
      <family val="2"/>
    </font>
    <font>
      <b/>
      <sz val="10"/>
      <color indexed="14"/>
      <name val="Tahoma"/>
      <family val="2"/>
    </font>
    <font>
      <sz val="8"/>
      <color indexed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4"/>
      <name val="Tahoma"/>
      <family val="2"/>
    </font>
    <font>
      <b/>
      <sz val="10"/>
      <color indexed="60"/>
      <name val="Tahoma"/>
      <family val="2"/>
    </font>
    <font>
      <sz val="10"/>
      <color indexed="60"/>
      <name val="Tahoma"/>
      <family val="2"/>
    </font>
    <font>
      <sz val="8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0"/>
      <name val="Lydian"/>
      <family val="0"/>
    </font>
    <font>
      <sz val="8"/>
      <color indexed="55"/>
      <name val="Tahoma"/>
      <family val="2"/>
    </font>
    <font>
      <b/>
      <sz val="9"/>
      <name val="Tahoma"/>
      <family val="2"/>
    </font>
    <font>
      <b/>
      <sz val="9"/>
      <color indexed="14"/>
      <name val="Tahoma"/>
      <family val="2"/>
    </font>
    <font>
      <sz val="10"/>
      <color indexed="17"/>
      <name val="Tahoma"/>
      <family val="2"/>
    </font>
    <font>
      <b/>
      <sz val="10"/>
      <color indexed="17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9"/>
      <color indexed="17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8"/>
      <color indexed="12"/>
      <name val="Tahoma"/>
      <family val="2"/>
    </font>
    <font>
      <sz val="9"/>
      <color indexed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CC00CC"/>
      <name val="Tahoma"/>
      <family val="2"/>
    </font>
    <font>
      <b/>
      <sz val="10"/>
      <color rgb="FFCC00CC"/>
      <name val="Tahoma"/>
      <family val="2"/>
    </font>
    <font>
      <sz val="10"/>
      <color rgb="FFFF00FF"/>
      <name val="Tahoma"/>
      <family val="2"/>
    </font>
    <font>
      <sz val="10"/>
      <color rgb="FF0000FF"/>
      <name val="Tahoma"/>
      <family val="2"/>
    </font>
    <font>
      <b/>
      <sz val="10"/>
      <color rgb="FFCC0099"/>
      <name val="Tahoma"/>
      <family val="2"/>
    </font>
    <font>
      <sz val="10"/>
      <color rgb="FFCC0099"/>
      <name val="Tahoma"/>
      <family val="2"/>
    </font>
    <font>
      <sz val="10"/>
      <color rgb="FFAC0000"/>
      <name val="Tahoma"/>
      <family val="2"/>
    </font>
    <font>
      <b/>
      <sz val="10"/>
      <color rgb="FFAC0000"/>
      <name val="Tahoma"/>
      <family val="2"/>
    </font>
    <font>
      <sz val="10"/>
      <color rgb="FF993300"/>
      <name val="Tahoma"/>
      <family val="2"/>
    </font>
    <font>
      <b/>
      <sz val="10"/>
      <color rgb="FF9933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9E47"/>
      <name val="Tahoma"/>
      <family val="2"/>
    </font>
    <font>
      <b/>
      <sz val="10"/>
      <color rgb="FF009E47"/>
      <name val="Tahoma"/>
      <family val="2"/>
    </font>
    <font>
      <i/>
      <sz val="10"/>
      <color theme="1" tint="0.49998000264167786"/>
      <name val="Arial"/>
      <family val="2"/>
    </font>
    <font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68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68" fillId="0" borderId="0" applyFont="0" applyFill="0" applyBorder="0" applyAlignment="0" applyProtection="0"/>
    <xf numFmtId="0" fontId="76" fillId="29" borderId="0" applyNumberFormat="0" applyBorder="0" applyAlignment="0" applyProtection="0"/>
    <xf numFmtId="0" fontId="68" fillId="30" borderId="4" applyNumberFormat="0" applyFont="0" applyAlignment="0" applyProtection="0"/>
    <xf numFmtId="9" fontId="68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8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0" fillId="33" borderId="13" xfId="0" applyNumberFormat="1" applyFill="1" applyBorder="1" applyAlignment="1" applyProtection="1">
      <alignment horizontal="center" vertical="center"/>
      <protection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4" fontId="85" fillId="0" borderId="0" xfId="0" applyNumberFormat="1" applyFont="1" applyAlignment="1" applyProtection="1">
      <alignment/>
      <protection/>
    </xf>
    <xf numFmtId="3" fontId="14" fillId="33" borderId="15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center"/>
      <protection/>
    </xf>
    <xf numFmtId="165" fontId="13" fillId="0" borderId="16" xfId="0" applyNumberFormat="1" applyFont="1" applyBorder="1" applyAlignment="1" applyProtection="1">
      <alignment horizontal="center"/>
      <protection/>
    </xf>
    <xf numFmtId="164" fontId="13" fillId="0" borderId="17" xfId="0" applyNumberFormat="1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/>
      <protection/>
    </xf>
    <xf numFmtId="166" fontId="85" fillId="0" borderId="0" xfId="0" applyNumberFormat="1" applyFont="1" applyAlignment="1" applyProtection="1">
      <alignment/>
      <protection/>
    </xf>
    <xf numFmtId="3" fontId="14" fillId="33" borderId="18" xfId="0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165" fontId="13" fillId="0" borderId="19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/>
      <protection/>
    </xf>
    <xf numFmtId="166" fontId="8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14" fillId="33" borderId="20" xfId="0" applyNumberFormat="1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vertical="center"/>
      <protection/>
    </xf>
    <xf numFmtId="0" fontId="86" fillId="0" borderId="16" xfId="0" applyFont="1" applyBorder="1" applyAlignment="1" applyProtection="1">
      <alignment horizontal="center"/>
      <protection/>
    </xf>
    <xf numFmtId="167" fontId="86" fillId="0" borderId="16" xfId="0" applyNumberFormat="1" applyFont="1" applyBorder="1" applyAlignment="1" applyProtection="1">
      <alignment horizontal="center"/>
      <protection/>
    </xf>
    <xf numFmtId="164" fontId="87" fillId="0" borderId="17" xfId="0" applyNumberFormat="1" applyFont="1" applyBorder="1" applyAlignment="1" applyProtection="1">
      <alignment horizontal="center"/>
      <protection/>
    </xf>
    <xf numFmtId="3" fontId="14" fillId="33" borderId="21" xfId="0" applyNumberFormat="1" applyFont="1" applyFill="1" applyBorder="1" applyAlignment="1" applyProtection="1">
      <alignment horizontal="center"/>
      <protection locked="0"/>
    </xf>
    <xf numFmtId="165" fontId="86" fillId="0" borderId="16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8" fillId="0" borderId="19" xfId="0" applyFont="1" applyFill="1" applyBorder="1" applyAlignment="1" applyProtection="1">
      <alignment horizontal="center"/>
      <protection/>
    </xf>
    <xf numFmtId="165" fontId="88" fillId="0" borderId="19" xfId="0" applyNumberFormat="1" applyFont="1" applyFill="1" applyBorder="1" applyAlignment="1" applyProtection="1">
      <alignment horizontal="center"/>
      <protection/>
    </xf>
    <xf numFmtId="164" fontId="88" fillId="0" borderId="19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166" fontId="13" fillId="0" borderId="16" xfId="0" applyNumberFormat="1" applyFont="1" applyBorder="1" applyAlignment="1" applyProtection="1">
      <alignment horizontal="center"/>
      <protection/>
    </xf>
    <xf numFmtId="164" fontId="13" fillId="0" borderId="17" xfId="0" applyNumberFormat="1" applyFont="1" applyFill="1" applyBorder="1" applyAlignment="1" applyProtection="1">
      <alignment horizontal="center"/>
      <protection/>
    </xf>
    <xf numFmtId="166" fontId="89" fillId="0" borderId="16" xfId="0" applyNumberFormat="1" applyFont="1" applyBorder="1" applyAlignment="1" applyProtection="1">
      <alignment horizontal="center"/>
      <protection/>
    </xf>
    <xf numFmtId="164" fontId="90" fillId="0" borderId="17" xfId="0" applyNumberFormat="1" applyFont="1" applyFill="1" applyBorder="1" applyAlignment="1" applyProtection="1">
      <alignment horizontal="center"/>
      <protection/>
    </xf>
    <xf numFmtId="0" fontId="91" fillId="0" borderId="16" xfId="0" applyFont="1" applyFill="1" applyBorder="1" applyAlignment="1" applyProtection="1">
      <alignment horizontal="center"/>
      <protection/>
    </xf>
    <xf numFmtId="166" fontId="91" fillId="0" borderId="16" xfId="0" applyNumberFormat="1" applyFont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16" xfId="0" applyFont="1" applyBorder="1" applyAlignment="1" applyProtection="1">
      <alignment horizontal="center"/>
      <protection/>
    </xf>
    <xf numFmtId="166" fontId="92" fillId="0" borderId="16" xfId="0" applyNumberFormat="1" applyFont="1" applyBorder="1" applyAlignment="1" applyProtection="1">
      <alignment horizontal="center"/>
      <protection/>
    </xf>
    <xf numFmtId="164" fontId="93" fillId="0" borderId="17" xfId="0" applyNumberFormat="1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94" fillId="0" borderId="16" xfId="0" applyFont="1" applyBorder="1" applyAlignment="1" applyProtection="1">
      <alignment horizontal="center"/>
      <protection/>
    </xf>
    <xf numFmtId="166" fontId="94" fillId="0" borderId="16" xfId="0" applyNumberFormat="1" applyFont="1" applyBorder="1" applyAlignment="1" applyProtection="1">
      <alignment horizontal="center"/>
      <protection/>
    </xf>
    <xf numFmtId="164" fontId="95" fillId="0" borderId="17" xfId="0" applyNumberFormat="1" applyFont="1" applyBorder="1" applyAlignment="1" applyProtection="1">
      <alignment horizontal="center"/>
      <protection/>
    </xf>
    <xf numFmtId="166" fontId="96" fillId="0" borderId="16" xfId="0" applyNumberFormat="1" applyFont="1" applyBorder="1" applyAlignment="1" applyProtection="1">
      <alignment horizontal="center"/>
      <protection/>
    </xf>
    <xf numFmtId="3" fontId="14" fillId="33" borderId="22" xfId="0" applyNumberFormat="1" applyFont="1" applyFill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vertical="center"/>
      <protection/>
    </xf>
    <xf numFmtId="0" fontId="96" fillId="0" borderId="16" xfId="0" applyFont="1" applyFill="1" applyBorder="1" applyAlignment="1" applyProtection="1">
      <alignment horizontal="center"/>
      <protection/>
    </xf>
    <xf numFmtId="164" fontId="97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6" fontId="85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horizontal="center"/>
      <protection locked="0"/>
    </xf>
    <xf numFmtId="8" fontId="13" fillId="0" borderId="17" xfId="0" applyNumberFormat="1" applyFont="1" applyFill="1" applyBorder="1" applyAlignment="1" applyProtection="1">
      <alignment horizontal="center"/>
      <protection/>
    </xf>
    <xf numFmtId="164" fontId="22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8" fillId="0" borderId="16" xfId="0" applyFont="1" applyBorder="1" applyAlignment="1" applyProtection="1">
      <alignment vertical="center"/>
      <protection/>
    </xf>
    <xf numFmtId="0" fontId="88" fillId="0" borderId="16" xfId="0" applyFont="1" applyFill="1" applyBorder="1" applyAlignment="1" applyProtection="1">
      <alignment horizontal="center"/>
      <protection/>
    </xf>
    <xf numFmtId="166" fontId="88" fillId="0" borderId="16" xfId="0" applyNumberFormat="1" applyFont="1" applyBorder="1" applyAlignment="1" applyProtection="1">
      <alignment horizontal="center"/>
      <protection/>
    </xf>
    <xf numFmtId="0" fontId="98" fillId="0" borderId="16" xfId="0" applyFont="1" applyFill="1" applyBorder="1" applyAlignment="1" applyProtection="1">
      <alignment horizontal="center"/>
      <protection/>
    </xf>
    <xf numFmtId="166" fontId="98" fillId="0" borderId="16" xfId="0" applyNumberFormat="1" applyFont="1" applyBorder="1" applyAlignment="1" applyProtection="1">
      <alignment horizontal="center"/>
      <protection/>
    </xf>
    <xf numFmtId="164" fontId="99" fillId="0" borderId="17" xfId="0" applyNumberFormat="1" applyFont="1" applyFill="1" applyBorder="1" applyAlignment="1" applyProtection="1">
      <alignment horizontal="center"/>
      <protection/>
    </xf>
    <xf numFmtId="3" fontId="14" fillId="33" borderId="23" xfId="0" applyNumberFormat="1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164" fontId="13" fillId="0" borderId="24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43" fillId="0" borderId="25" xfId="0" applyFont="1" applyBorder="1" applyAlignment="1" applyProtection="1">
      <alignment/>
      <protection/>
    </xf>
    <xf numFmtId="0" fontId="100" fillId="0" borderId="26" xfId="0" applyFont="1" applyBorder="1" applyAlignment="1" applyProtection="1">
      <alignment horizontal="right"/>
      <protection/>
    </xf>
    <xf numFmtId="164" fontId="100" fillId="0" borderId="27" xfId="0" applyNumberFormat="1" applyFont="1" applyBorder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43" fillId="0" borderId="26" xfId="0" applyFont="1" applyBorder="1" applyAlignment="1" applyProtection="1">
      <alignment horizontal="right"/>
      <protection/>
    </xf>
    <xf numFmtId="164" fontId="43" fillId="0" borderId="27" xfId="0" applyNumberFormat="1" applyFont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 horizontal="right"/>
      <protection/>
    </xf>
    <xf numFmtId="164" fontId="100" fillId="0" borderId="0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44" fillId="0" borderId="29" xfId="0" applyFont="1" applyBorder="1" applyAlignment="1" applyProtection="1">
      <alignment horizontal="right" vertical="center"/>
      <protection/>
    </xf>
    <xf numFmtId="8" fontId="44" fillId="0" borderId="3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166" fontId="42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37" fillId="0" borderId="16" xfId="0" applyFont="1" applyBorder="1" applyAlignment="1" applyProtection="1">
      <alignment vertical="center"/>
      <protection/>
    </xf>
    <xf numFmtId="0" fontId="89" fillId="0" borderId="16" xfId="0" applyFont="1" applyBorder="1" applyAlignment="1" applyProtection="1">
      <alignment vertical="center"/>
      <protection/>
    </xf>
    <xf numFmtId="0" fontId="89" fillId="0" borderId="16" xfId="0" applyFont="1" applyFill="1" applyBorder="1" applyAlignment="1" applyProtection="1">
      <alignment horizontal="center"/>
      <protection/>
    </xf>
    <xf numFmtId="164" fontId="89" fillId="0" borderId="17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Border="1" applyAlignment="1" applyProtection="1">
      <alignment horizontal="center"/>
      <protection/>
    </xf>
    <xf numFmtId="0" fontId="89" fillId="0" borderId="16" xfId="0" applyFont="1" applyBorder="1" applyAlignment="1" applyProtection="1">
      <alignment horizontal="center"/>
      <protection/>
    </xf>
    <xf numFmtId="164" fontId="89" fillId="0" borderId="17" xfId="0" applyNumberFormat="1" applyFont="1" applyBorder="1" applyAlignment="1" applyProtection="1">
      <alignment horizontal="center"/>
      <protection/>
    </xf>
    <xf numFmtId="0" fontId="13" fillId="35" borderId="16" xfId="0" applyFont="1" applyFill="1" applyBorder="1" applyAlignment="1" applyProtection="1">
      <alignment vertical="center"/>
      <protection/>
    </xf>
    <xf numFmtId="0" fontId="96" fillId="0" borderId="16" xfId="0" applyFont="1" applyBorder="1" applyAlignment="1" applyProtection="1">
      <alignment horizont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164" fontId="97" fillId="0" borderId="17" xfId="0" applyNumberFormat="1" applyFont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96" fillId="0" borderId="16" xfId="0" applyFont="1" applyBorder="1" applyAlignment="1" applyProtection="1">
      <alignment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33" xfId="0" applyFont="1" applyFill="1" applyBorder="1" applyAlignment="1" applyProtection="1">
      <alignment horizontal="left" vertical="center" wrapText="1"/>
      <protection locked="0"/>
    </xf>
    <xf numFmtId="0" fontId="12" fillId="33" borderId="34" xfId="0" applyFont="1" applyFill="1" applyBorder="1" applyAlignment="1" applyProtection="1">
      <alignment horizontal="left" vertical="center" wrapText="1"/>
      <protection locked="0"/>
    </xf>
    <xf numFmtId="0" fontId="12" fillId="33" borderId="35" xfId="0" applyFont="1" applyFill="1" applyBorder="1" applyAlignment="1" applyProtection="1">
      <alignment horizontal="left" vertical="center" wrapText="1"/>
      <protection locked="0"/>
    </xf>
    <xf numFmtId="0" fontId="12" fillId="33" borderId="36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wrapText="1"/>
      <protection/>
    </xf>
    <xf numFmtId="0" fontId="0" fillId="0" borderId="37" xfId="0" applyFont="1" applyBorder="1" applyAlignment="1" applyProtection="1">
      <alignment horizontal="center" wrapText="1"/>
      <protection/>
    </xf>
    <xf numFmtId="0" fontId="0" fillId="0" borderId="38" xfId="0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2" fillId="0" borderId="39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1209675</xdr:colOff>
      <xdr:row>0</xdr:row>
      <xdr:rowOff>9525</xdr:rowOff>
    </xdr:from>
    <xdr:to>
      <xdr:col>5</xdr:col>
      <xdr:colOff>152400</xdr:colOff>
      <xdr:row>1</xdr:row>
      <xdr:rowOff>228600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9525"/>
          <a:ext cx="3086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Zeros="0" tabSelected="1" zoomScale="120" zoomScaleNormal="120" zoomScalePageLayoutView="115" workbookViewId="0" topLeftCell="A1">
      <selection activeCell="D12" sqref="D12"/>
    </sheetView>
  </sheetViews>
  <sheetFormatPr defaultColWidth="11.421875" defaultRowHeight="12.75"/>
  <cols>
    <col min="1" max="1" width="0.9921875" style="5" customWidth="1"/>
    <col min="2" max="2" width="1.8515625" style="5" customWidth="1"/>
    <col min="3" max="3" width="11.00390625" style="5" customWidth="1"/>
    <col min="4" max="4" width="54.28125" style="5" customWidth="1"/>
    <col min="5" max="5" width="7.8515625" style="16" customWidth="1"/>
    <col min="6" max="6" width="11.421875" style="5" customWidth="1"/>
    <col min="7" max="7" width="10.421875" style="16" customWidth="1"/>
    <col min="8" max="8" width="11.7109375" style="5" customWidth="1"/>
    <col min="9" max="9" width="3.140625" style="3" customWidth="1"/>
    <col min="10" max="16384" width="11.421875" style="5" customWidth="1"/>
  </cols>
  <sheetData>
    <row r="1" spans="1:8" ht="21.75" customHeight="1">
      <c r="A1" s="143"/>
      <c r="B1" s="144"/>
      <c r="C1" s="144"/>
      <c r="D1" s="144"/>
      <c r="E1" s="144"/>
      <c r="F1" s="144"/>
      <c r="G1" s="144"/>
      <c r="H1" s="144"/>
    </row>
    <row r="2" spans="1:8" ht="21.75" customHeight="1">
      <c r="A2" s="1"/>
      <c r="B2" s="2"/>
      <c r="C2" s="2"/>
      <c r="D2" s="2"/>
      <c r="E2" s="2"/>
      <c r="F2" s="2"/>
      <c r="G2" s="2"/>
      <c r="H2" s="2"/>
    </row>
    <row r="3" spans="1:8" ht="13.5" customHeight="1">
      <c r="A3" s="145" t="s">
        <v>0</v>
      </c>
      <c r="B3" s="144"/>
      <c r="C3" s="144"/>
      <c r="D3" s="144"/>
      <c r="E3" s="144"/>
      <c r="F3" s="144"/>
      <c r="G3" s="144"/>
      <c r="H3" s="144"/>
    </row>
    <row r="4" spans="1:8" ht="13.5" customHeight="1">
      <c r="A4" s="145" t="s">
        <v>75</v>
      </c>
      <c r="B4" s="144"/>
      <c r="C4" s="144"/>
      <c r="D4" s="144"/>
      <c r="E4" s="144"/>
      <c r="F4" s="144"/>
      <c r="G4" s="144"/>
      <c r="H4" s="144"/>
    </row>
    <row r="5" spans="4:8" ht="5.25" customHeight="1">
      <c r="D5" s="4"/>
      <c r="E5" s="6"/>
      <c r="F5" s="6"/>
      <c r="G5" s="6"/>
      <c r="H5" s="6"/>
    </row>
    <row r="6" spans="1:8" ht="18.75" customHeight="1">
      <c r="A6" s="146" t="s">
        <v>1</v>
      </c>
      <c r="B6" s="144"/>
      <c r="C6" s="144"/>
      <c r="D6" s="144"/>
      <c r="E6" s="144"/>
      <c r="F6" s="144"/>
      <c r="G6" s="144"/>
      <c r="H6" s="144"/>
    </row>
    <row r="7" spans="1:8" ht="9.75" customHeight="1">
      <c r="A7" s="147" t="s">
        <v>109</v>
      </c>
      <c r="B7" s="144"/>
      <c r="C7" s="144"/>
      <c r="D7" s="144"/>
      <c r="E7" s="144"/>
      <c r="F7" s="144"/>
      <c r="G7" s="144"/>
      <c r="H7" s="144"/>
    </row>
    <row r="8" spans="1:8" ht="9.75" customHeight="1" hidden="1">
      <c r="A8" s="7"/>
      <c r="B8" s="2"/>
      <c r="C8" s="2"/>
      <c r="D8" s="2"/>
      <c r="E8" s="2"/>
      <c r="F8" s="2"/>
      <c r="G8" s="2"/>
      <c r="H8" s="2"/>
    </row>
    <row r="9" spans="1:8" ht="9.75" customHeight="1" thickBot="1">
      <c r="A9" s="7"/>
      <c r="B9" s="2"/>
      <c r="C9" s="2"/>
      <c r="D9" s="2"/>
      <c r="E9" s="2"/>
      <c r="F9" s="2"/>
      <c r="G9" s="2"/>
      <c r="H9" s="2"/>
    </row>
    <row r="10" spans="1:8" ht="11.25" customHeight="1">
      <c r="A10" s="7"/>
      <c r="B10" s="2"/>
      <c r="C10" s="2"/>
      <c r="D10" s="2"/>
      <c r="E10" s="148" t="s">
        <v>84</v>
      </c>
      <c r="F10" s="149"/>
      <c r="G10" s="149"/>
      <c r="H10" s="150"/>
    </row>
    <row r="11" spans="4:8" ht="3" customHeight="1" thickBot="1">
      <c r="D11" s="8"/>
      <c r="E11" s="151"/>
      <c r="F11" s="152"/>
      <c r="G11" s="152"/>
      <c r="H11" s="153"/>
    </row>
    <row r="12" spans="3:8" ht="19.5" customHeight="1" thickBot="1">
      <c r="C12" s="9" t="s">
        <v>2</v>
      </c>
      <c r="D12" s="10"/>
      <c r="E12" s="154"/>
      <c r="F12" s="155"/>
      <c r="G12" s="155"/>
      <c r="H12" s="156"/>
    </row>
    <row r="13" spans="3:8" ht="18" customHeight="1">
      <c r="C13" s="9" t="s">
        <v>3</v>
      </c>
      <c r="D13" s="11"/>
      <c r="E13" s="129" t="s">
        <v>4</v>
      </c>
      <c r="F13" s="130"/>
      <c r="G13" s="12"/>
      <c r="H13" s="13"/>
    </row>
    <row r="14" spans="3:8" ht="18" customHeight="1">
      <c r="C14" s="9"/>
      <c r="D14" s="11"/>
      <c r="E14" s="131"/>
      <c r="F14" s="132"/>
      <c r="G14" s="132"/>
      <c r="H14" s="133"/>
    </row>
    <row r="15" spans="3:8" ht="18" customHeight="1" thickBot="1">
      <c r="C15" s="9" t="s">
        <v>5</v>
      </c>
      <c r="D15" s="14"/>
      <c r="E15" s="134"/>
      <c r="F15" s="135"/>
      <c r="G15" s="135"/>
      <c r="H15" s="136"/>
    </row>
    <row r="16" spans="4:8" ht="9" customHeight="1">
      <c r="D16" s="15"/>
      <c r="F16" s="16"/>
      <c r="H16" s="16"/>
    </row>
    <row r="17" spans="4:8" ht="6.75" customHeight="1" thickBot="1">
      <c r="D17" s="15"/>
      <c r="F17" s="16"/>
      <c r="H17" s="16"/>
    </row>
    <row r="18" spans="3:8" ht="15.75">
      <c r="C18" s="137" t="s">
        <v>6</v>
      </c>
      <c r="D18" s="17" t="s">
        <v>7</v>
      </c>
      <c r="E18" s="18"/>
      <c r="F18" s="18"/>
      <c r="G18" s="139" t="s">
        <v>8</v>
      </c>
      <c r="H18" s="141" t="s">
        <v>9</v>
      </c>
    </row>
    <row r="19" spans="3:9" ht="12.75">
      <c r="C19" s="138"/>
      <c r="D19" s="15"/>
      <c r="E19" s="18"/>
      <c r="F19" s="18"/>
      <c r="G19" s="140"/>
      <c r="H19" s="141"/>
      <c r="I19" s="19"/>
    </row>
    <row r="20" spans="3:9" ht="13.5" customHeight="1" hidden="1">
      <c r="C20" s="20"/>
      <c r="D20" s="21" t="s">
        <v>10</v>
      </c>
      <c r="E20" s="22" t="s">
        <v>11</v>
      </c>
      <c r="F20" s="23">
        <v>2</v>
      </c>
      <c r="G20" s="24">
        <v>4.6</v>
      </c>
      <c r="H20" s="25">
        <f>IF(C20=" "," ",C20*G20)</f>
        <v>0</v>
      </c>
      <c r="I20" s="26">
        <f>C20*F20</f>
        <v>0</v>
      </c>
    </row>
    <row r="21" spans="3:9" ht="13.5" customHeight="1" hidden="1" thickBot="1">
      <c r="C21" s="27"/>
      <c r="D21" s="21" t="s">
        <v>12</v>
      </c>
      <c r="E21" s="22" t="s">
        <v>13</v>
      </c>
      <c r="F21" s="23">
        <v>2</v>
      </c>
      <c r="G21" s="24">
        <v>4.9</v>
      </c>
      <c r="H21" s="25">
        <f>IF(C21=" "," ",C21*G21)</f>
        <v>0</v>
      </c>
      <c r="I21" s="26">
        <f>C21*F21</f>
        <v>0</v>
      </c>
    </row>
    <row r="22" spans="3:9" s="35" customFormat="1" ht="4.5" customHeight="1" thickBot="1">
      <c r="C22" s="28"/>
      <c r="D22" s="29"/>
      <c r="E22" s="30"/>
      <c r="F22" s="31"/>
      <c r="G22" s="32"/>
      <c r="H22" s="33"/>
      <c r="I22" s="34"/>
    </row>
    <row r="23" spans="3:9" ht="13.5" customHeight="1" hidden="1">
      <c r="C23" s="36"/>
      <c r="D23" s="37" t="s">
        <v>14</v>
      </c>
      <c r="E23" s="38" t="s">
        <v>15</v>
      </c>
      <c r="F23" s="39">
        <v>1</v>
      </c>
      <c r="G23" s="40">
        <v>2.9</v>
      </c>
      <c r="H23" s="25">
        <f>IF(C23=" "," ",C23*G23)</f>
        <v>0</v>
      </c>
      <c r="I23" s="26">
        <f>C23*F23</f>
        <v>0</v>
      </c>
    </row>
    <row r="24" spans="3:9" ht="13.5" customHeight="1" hidden="1">
      <c r="C24" s="41"/>
      <c r="D24" s="37" t="s">
        <v>16</v>
      </c>
      <c r="E24" s="38" t="s">
        <v>17</v>
      </c>
      <c r="F24" s="42">
        <v>1</v>
      </c>
      <c r="G24" s="40">
        <v>2.5</v>
      </c>
      <c r="H24" s="25">
        <f>IF(C24=" "," ",C24*G24)</f>
        <v>0</v>
      </c>
      <c r="I24" s="26">
        <f>C24*F24</f>
        <v>0</v>
      </c>
    </row>
    <row r="25" spans="3:12" s="43" customFormat="1" ht="13.5" customHeight="1">
      <c r="C25" s="36"/>
      <c r="D25" s="47" t="s">
        <v>99</v>
      </c>
      <c r="E25" s="48" t="s">
        <v>74</v>
      </c>
      <c r="F25" s="23">
        <v>1</v>
      </c>
      <c r="G25" s="50">
        <v>3.6</v>
      </c>
      <c r="H25" s="25">
        <f>IF(C25=" "," ",C25*G25)</f>
        <v>0</v>
      </c>
      <c r="I25" s="26">
        <f>C25*F25</f>
        <v>0</v>
      </c>
      <c r="J25" s="5"/>
      <c r="K25" s="5"/>
      <c r="L25" s="5"/>
    </row>
    <row r="26" spans="3:9" s="35" customFormat="1" ht="4.5" customHeight="1">
      <c r="C26" s="28"/>
      <c r="D26" s="29"/>
      <c r="E26" s="44"/>
      <c r="F26" s="45"/>
      <c r="G26" s="46"/>
      <c r="H26" s="33"/>
      <c r="I26" s="34"/>
    </row>
    <row r="27" spans="3:9" ht="13.5" customHeight="1" hidden="1">
      <c r="C27" s="36"/>
      <c r="D27" s="47" t="s">
        <v>18</v>
      </c>
      <c r="E27" s="48" t="s">
        <v>19</v>
      </c>
      <c r="F27" s="49">
        <v>0.75</v>
      </c>
      <c r="G27" s="50">
        <v>4.2</v>
      </c>
      <c r="H27" s="25">
        <f>IF(C27=" "," ",C27*G27)</f>
        <v>0</v>
      </c>
      <c r="I27" s="26">
        <f aca="true" t="shared" si="0" ref="I27:I39">C27*F27</f>
        <v>0</v>
      </c>
    </row>
    <row r="28" spans="3:10" ht="13.5" customHeight="1" hidden="1">
      <c r="C28" s="20"/>
      <c r="D28" s="37" t="s">
        <v>56</v>
      </c>
      <c r="E28" s="53" t="s">
        <v>19</v>
      </c>
      <c r="F28" s="54">
        <v>0.75</v>
      </c>
      <c r="G28" s="52">
        <f>4.2*0.9</f>
        <v>3.7800000000000002</v>
      </c>
      <c r="H28" s="55">
        <f>IF(C28=" "," ",C28*G28)</f>
        <v>0</v>
      </c>
      <c r="I28" s="26">
        <f t="shared" si="0"/>
        <v>0</v>
      </c>
      <c r="J28" s="56"/>
    </row>
    <row r="29" spans="3:9" ht="13.5" customHeight="1" hidden="1">
      <c r="C29" s="20"/>
      <c r="D29" s="47" t="s">
        <v>70</v>
      </c>
      <c r="E29" s="48" t="s">
        <v>58</v>
      </c>
      <c r="F29" s="49">
        <v>0.75</v>
      </c>
      <c r="G29" s="50">
        <v>4.6</v>
      </c>
      <c r="H29" s="55">
        <f>IF(C29=" "," ",C29*G29)</f>
        <v>0</v>
      </c>
      <c r="I29" s="26">
        <f>C29*F29</f>
        <v>0</v>
      </c>
    </row>
    <row r="30" spans="3:10" ht="13.5" customHeight="1" hidden="1">
      <c r="C30" s="20"/>
      <c r="D30" s="37" t="s">
        <v>89</v>
      </c>
      <c r="E30" s="53" t="s">
        <v>58</v>
      </c>
      <c r="F30" s="54">
        <v>0.75</v>
      </c>
      <c r="G30" s="52">
        <f>G29*0.9</f>
        <v>4.14</v>
      </c>
      <c r="H30" s="55">
        <f>IF(C30=" "," ",C30*G30)</f>
        <v>0</v>
      </c>
      <c r="I30" s="26">
        <f>C30*F30</f>
        <v>0</v>
      </c>
      <c r="J30" s="56"/>
    </row>
    <row r="31" spans="3:9" ht="13.5" customHeight="1">
      <c r="C31" s="20"/>
      <c r="D31" s="47" t="s">
        <v>90</v>
      </c>
      <c r="E31" s="48" t="s">
        <v>74</v>
      </c>
      <c r="F31" s="49">
        <v>0.75</v>
      </c>
      <c r="G31" s="50">
        <v>4.7</v>
      </c>
      <c r="H31" s="55">
        <f>IF(C31=" "," ",C31*G31)</f>
        <v>0</v>
      </c>
      <c r="I31" s="26">
        <f>C31*F31</f>
        <v>0</v>
      </c>
    </row>
    <row r="32" spans="3:9" ht="13.5" customHeight="1">
      <c r="C32" s="20"/>
      <c r="D32" s="47" t="s">
        <v>91</v>
      </c>
      <c r="E32" s="48" t="s">
        <v>74</v>
      </c>
      <c r="F32" s="49">
        <v>0.75</v>
      </c>
      <c r="G32" s="50">
        <v>4.8</v>
      </c>
      <c r="H32" s="55">
        <f>IF(C32=" "," ",C32*G32)</f>
        <v>0</v>
      </c>
      <c r="I32" s="26">
        <f t="shared" si="0"/>
        <v>0</v>
      </c>
    </row>
    <row r="33" spans="3:10" ht="13.5" customHeight="1">
      <c r="C33" s="20"/>
      <c r="D33" s="47" t="s">
        <v>85</v>
      </c>
      <c r="E33" s="48" t="s">
        <v>74</v>
      </c>
      <c r="F33" s="49">
        <v>0.75</v>
      </c>
      <c r="G33" s="50">
        <v>4.7</v>
      </c>
      <c r="H33" s="25">
        <f>IF(C33=" "," ",C33*G33)</f>
        <v>0</v>
      </c>
      <c r="I33" s="26">
        <f>C33*F33</f>
        <v>0</v>
      </c>
      <c r="J33" s="56"/>
    </row>
    <row r="34" spans="3:10" ht="13.5" customHeight="1">
      <c r="C34" s="20"/>
      <c r="D34" s="37" t="s">
        <v>107</v>
      </c>
      <c r="E34" s="53" t="s">
        <v>74</v>
      </c>
      <c r="F34" s="54">
        <v>0.75</v>
      </c>
      <c r="G34" s="52">
        <f>G33*0.9</f>
        <v>4.23</v>
      </c>
      <c r="H34" s="55">
        <f>IF(C34=" "," ",C34*G34)</f>
        <v>0</v>
      </c>
      <c r="I34" s="26">
        <f t="shared" si="0"/>
        <v>0</v>
      </c>
      <c r="J34" s="56"/>
    </row>
    <row r="35" spans="3:9" ht="13.5" customHeight="1">
      <c r="C35" s="20"/>
      <c r="D35" s="47" t="s">
        <v>92</v>
      </c>
      <c r="E35" s="48" t="s">
        <v>74</v>
      </c>
      <c r="F35" s="49">
        <v>0.75</v>
      </c>
      <c r="G35" s="50">
        <v>5</v>
      </c>
      <c r="H35" s="55">
        <f>IF(C35=" "," ",C35*G35)</f>
        <v>0</v>
      </c>
      <c r="I35" s="26">
        <f t="shared" si="0"/>
        <v>0</v>
      </c>
    </row>
    <row r="36" spans="3:9" ht="13.5" customHeight="1" hidden="1">
      <c r="C36" s="20"/>
      <c r="D36" s="123" t="s">
        <v>22</v>
      </c>
      <c r="E36" s="48" t="s">
        <v>20</v>
      </c>
      <c r="F36" s="49">
        <v>0.75</v>
      </c>
      <c r="G36" s="50">
        <v>5.2</v>
      </c>
      <c r="H36" s="25">
        <f aca="true" t="shared" si="1" ref="H36:H41">IF(C36=" "," ",C36*G36)</f>
        <v>0</v>
      </c>
      <c r="I36" s="26">
        <f t="shared" si="0"/>
        <v>0</v>
      </c>
    </row>
    <row r="37" spans="3:10" ht="13.5" customHeight="1" hidden="1">
      <c r="C37" s="20"/>
      <c r="D37" s="37" t="s">
        <v>81</v>
      </c>
      <c r="E37" s="86" t="s">
        <v>20</v>
      </c>
      <c r="F37" s="87">
        <v>0.75</v>
      </c>
      <c r="G37" s="52">
        <f>G36*0.9</f>
        <v>4.680000000000001</v>
      </c>
      <c r="H37" s="55">
        <f t="shared" si="1"/>
        <v>0</v>
      </c>
      <c r="I37" s="26">
        <f t="shared" si="0"/>
        <v>0</v>
      </c>
      <c r="J37" s="56"/>
    </row>
    <row r="38" spans="3:10" ht="13.5" customHeight="1">
      <c r="C38" s="20"/>
      <c r="D38" s="47" t="s">
        <v>22</v>
      </c>
      <c r="E38" s="48" t="s">
        <v>58</v>
      </c>
      <c r="F38" s="49">
        <v>0.75</v>
      </c>
      <c r="G38" s="50">
        <v>5.4</v>
      </c>
      <c r="H38" s="25">
        <f t="shared" si="1"/>
        <v>0</v>
      </c>
      <c r="I38" s="26">
        <f t="shared" si="0"/>
        <v>0</v>
      </c>
      <c r="J38" s="56"/>
    </row>
    <row r="39" spans="3:9" ht="13.5" customHeight="1">
      <c r="C39" s="20"/>
      <c r="D39" s="47" t="s">
        <v>93</v>
      </c>
      <c r="E39" s="48" t="s">
        <v>74</v>
      </c>
      <c r="F39" s="49">
        <v>0.75</v>
      </c>
      <c r="G39" s="50">
        <v>4.9</v>
      </c>
      <c r="H39" s="55">
        <f t="shared" si="1"/>
        <v>0</v>
      </c>
      <c r="I39" s="26">
        <f t="shared" si="0"/>
        <v>0</v>
      </c>
    </row>
    <row r="40" spans="3:9" ht="13.5" customHeight="1">
      <c r="C40" s="20"/>
      <c r="D40" s="47" t="s">
        <v>94</v>
      </c>
      <c r="E40" s="48" t="s">
        <v>74</v>
      </c>
      <c r="F40" s="49">
        <v>0.75</v>
      </c>
      <c r="G40" s="50">
        <v>5.2</v>
      </c>
      <c r="H40" s="25">
        <f t="shared" si="1"/>
        <v>0</v>
      </c>
      <c r="I40" s="26">
        <f>C40*F40</f>
        <v>0</v>
      </c>
    </row>
    <row r="41" spans="3:9" ht="13.5" customHeight="1" hidden="1">
      <c r="C41" s="20"/>
      <c r="D41" s="60" t="s">
        <v>23</v>
      </c>
      <c r="E41" s="57" t="s">
        <v>24</v>
      </c>
      <c r="F41" s="58">
        <v>0.75</v>
      </c>
      <c r="G41" s="59">
        <v>3.9</v>
      </c>
      <c r="H41" s="55">
        <f t="shared" si="1"/>
        <v>0</v>
      </c>
      <c r="I41" s="26">
        <f>C41*F41</f>
        <v>0</v>
      </c>
    </row>
    <row r="42" spans="3:9" s="35" customFormat="1" ht="4.5" customHeight="1">
      <c r="C42" s="28"/>
      <c r="D42" s="29"/>
      <c r="E42" s="44"/>
      <c r="F42" s="45"/>
      <c r="G42" s="46"/>
      <c r="H42" s="33"/>
      <c r="I42" s="34"/>
    </row>
    <row r="43" spans="3:9" ht="13.5" customHeight="1" hidden="1">
      <c r="C43" s="20"/>
      <c r="D43" s="127" t="s">
        <v>57</v>
      </c>
      <c r="E43" s="48" t="s">
        <v>20</v>
      </c>
      <c r="F43" s="49">
        <v>0.75</v>
      </c>
      <c r="G43" s="50">
        <v>4.5</v>
      </c>
      <c r="H43" s="25">
        <f>IF(C43=" "," ",C43*G43)</f>
        <v>0</v>
      </c>
      <c r="I43" s="26">
        <f aca="true" t="shared" si="2" ref="I43:I50">C43*F43</f>
        <v>0</v>
      </c>
    </row>
    <row r="44" spans="3:9" ht="13.5" customHeight="1">
      <c r="C44" s="20"/>
      <c r="D44" s="47" t="s">
        <v>95</v>
      </c>
      <c r="E44" s="48" t="s">
        <v>74</v>
      </c>
      <c r="F44" s="49">
        <v>0.75</v>
      </c>
      <c r="G44" s="50">
        <v>4.7</v>
      </c>
      <c r="H44" s="25">
        <f>IF(C44=" "," ",C44*G44)</f>
        <v>0</v>
      </c>
      <c r="I44" s="26">
        <f>C44*F44</f>
        <v>0</v>
      </c>
    </row>
    <row r="45" spans="3:10" ht="13.5" customHeight="1">
      <c r="C45" s="41"/>
      <c r="D45" s="47" t="s">
        <v>86</v>
      </c>
      <c r="E45" s="48" t="s">
        <v>58</v>
      </c>
      <c r="F45" s="49">
        <v>0.75</v>
      </c>
      <c r="G45" s="50">
        <v>5.2</v>
      </c>
      <c r="H45" s="55">
        <f>IF(C45=" "," ",C45*G45)</f>
        <v>0</v>
      </c>
      <c r="I45" s="26">
        <f>C45*F45</f>
        <v>0</v>
      </c>
      <c r="J45" s="56"/>
    </row>
    <row r="46" spans="3:9" ht="13.5" customHeight="1">
      <c r="C46" s="41"/>
      <c r="D46" s="92" t="s">
        <v>108</v>
      </c>
      <c r="E46" s="66" t="s">
        <v>19</v>
      </c>
      <c r="F46" s="67">
        <v>0.75</v>
      </c>
      <c r="G46" s="68">
        <v>4.2</v>
      </c>
      <c r="H46" s="55">
        <f aca="true" t="shared" si="3" ref="H46:H56">IF(C46=" "," ",C46*G46)</f>
        <v>0</v>
      </c>
      <c r="I46" s="26">
        <f t="shared" si="2"/>
        <v>0</v>
      </c>
    </row>
    <row r="47" spans="3:9" ht="13.5" customHeight="1">
      <c r="C47" s="20"/>
      <c r="D47" s="37" t="s">
        <v>26</v>
      </c>
      <c r="E47" s="53" t="s">
        <v>19</v>
      </c>
      <c r="F47" s="54">
        <v>0.75</v>
      </c>
      <c r="G47" s="52">
        <f>G46*0.9</f>
        <v>3.7800000000000002</v>
      </c>
      <c r="H47" s="55">
        <f t="shared" si="3"/>
        <v>0</v>
      </c>
      <c r="I47" s="26">
        <f t="shared" si="2"/>
        <v>0</v>
      </c>
    </row>
    <row r="48" spans="3:10" ht="13.5" customHeight="1" hidden="1">
      <c r="C48" s="20"/>
      <c r="D48" s="116" t="s">
        <v>87</v>
      </c>
      <c r="E48" s="88" t="s">
        <v>19</v>
      </c>
      <c r="F48" s="89">
        <v>0.75</v>
      </c>
      <c r="G48" s="90">
        <f>G46*0.8</f>
        <v>3.3600000000000003</v>
      </c>
      <c r="H48" s="55">
        <f>IF(C48=" "," ",C48*G48)</f>
        <v>0</v>
      </c>
      <c r="I48" s="26">
        <f t="shared" si="2"/>
        <v>0</v>
      </c>
      <c r="J48" s="56"/>
    </row>
    <row r="49" spans="3:9" ht="13.5" customHeight="1">
      <c r="C49" s="41"/>
      <c r="D49" s="47" t="s">
        <v>71</v>
      </c>
      <c r="E49" s="48" t="s">
        <v>58</v>
      </c>
      <c r="F49" s="49">
        <v>0.75</v>
      </c>
      <c r="G49" s="50">
        <v>5.8</v>
      </c>
      <c r="H49" s="55">
        <f>IF(C49=" "," ",C49*G49)</f>
        <v>0</v>
      </c>
      <c r="I49" s="26">
        <f t="shared" si="2"/>
        <v>0</v>
      </c>
    </row>
    <row r="50" spans="3:9" ht="13.5" customHeight="1">
      <c r="C50" s="41"/>
      <c r="D50" s="125" t="s">
        <v>103</v>
      </c>
      <c r="E50" s="124" t="s">
        <v>27</v>
      </c>
      <c r="F50" s="69">
        <v>0.37</v>
      </c>
      <c r="G50" s="126">
        <v>3</v>
      </c>
      <c r="H50" s="55">
        <f t="shared" si="3"/>
        <v>0</v>
      </c>
      <c r="I50" s="26">
        <f t="shared" si="2"/>
        <v>0</v>
      </c>
    </row>
    <row r="51" spans="3:10" ht="13.5" customHeight="1" thickBot="1">
      <c r="C51" s="27"/>
      <c r="D51" s="37" t="s">
        <v>68</v>
      </c>
      <c r="E51" s="53" t="s">
        <v>27</v>
      </c>
      <c r="F51" s="54">
        <v>0.37</v>
      </c>
      <c r="G51" s="52">
        <f>0.9*G50</f>
        <v>2.7</v>
      </c>
      <c r="H51" s="55">
        <f t="shared" si="3"/>
        <v>0</v>
      </c>
      <c r="I51" s="26">
        <f aca="true" t="shared" si="4" ref="I51:I56">C51*F51</f>
        <v>0</v>
      </c>
      <c r="J51" s="56"/>
    </row>
    <row r="52" spans="3:10" ht="13.5" customHeight="1" hidden="1" thickBot="1">
      <c r="C52" s="27"/>
      <c r="D52" s="116" t="s">
        <v>69</v>
      </c>
      <c r="E52" s="88" t="s">
        <v>27</v>
      </c>
      <c r="F52" s="89">
        <v>0.37</v>
      </c>
      <c r="G52" s="90">
        <f>G50*0.8</f>
        <v>2.4000000000000004</v>
      </c>
      <c r="H52" s="55">
        <f t="shared" si="3"/>
        <v>0</v>
      </c>
      <c r="I52" s="26">
        <f t="shared" si="4"/>
        <v>0</v>
      </c>
      <c r="J52" s="56"/>
    </row>
    <row r="53" spans="3:10" ht="13.5" customHeight="1" hidden="1">
      <c r="C53" s="70"/>
      <c r="D53" s="47" t="s">
        <v>28</v>
      </c>
      <c r="E53" s="48" t="s">
        <v>29</v>
      </c>
      <c r="F53" s="49">
        <v>0.37</v>
      </c>
      <c r="G53" s="50">
        <v>7.9</v>
      </c>
      <c r="H53" s="55">
        <f t="shared" si="3"/>
        <v>0</v>
      </c>
      <c r="I53" s="26">
        <f t="shared" si="4"/>
        <v>0</v>
      </c>
      <c r="J53" s="56"/>
    </row>
    <row r="54" spans="3:10" ht="13.5" customHeight="1" hidden="1">
      <c r="C54" s="20"/>
      <c r="D54" s="71" t="s">
        <v>30</v>
      </c>
      <c r="E54" s="72" t="s">
        <v>29</v>
      </c>
      <c r="F54" s="69">
        <v>0.37</v>
      </c>
      <c r="G54" s="73">
        <f>0.9*7.9</f>
        <v>7.11</v>
      </c>
      <c r="H54" s="55">
        <f t="shared" si="3"/>
        <v>0</v>
      </c>
      <c r="I54" s="26">
        <f t="shared" si="4"/>
        <v>0</v>
      </c>
      <c r="J54" s="56"/>
    </row>
    <row r="55" spans="3:10" ht="13.5" customHeight="1" hidden="1">
      <c r="C55" s="20"/>
      <c r="D55" s="47" t="s">
        <v>31</v>
      </c>
      <c r="E55" s="48" t="s">
        <v>32</v>
      </c>
      <c r="F55" s="49">
        <v>0.37</v>
      </c>
      <c r="G55" s="50">
        <v>7.9</v>
      </c>
      <c r="H55" s="55">
        <f t="shared" si="3"/>
        <v>0</v>
      </c>
      <c r="I55" s="26">
        <f t="shared" si="4"/>
        <v>0</v>
      </c>
      <c r="J55" s="56"/>
    </row>
    <row r="56" spans="3:10" ht="13.5" customHeight="1" hidden="1" thickBot="1">
      <c r="C56" s="27"/>
      <c r="D56" s="71" t="s">
        <v>33</v>
      </c>
      <c r="E56" s="72" t="s">
        <v>32</v>
      </c>
      <c r="F56" s="69">
        <v>0.37</v>
      </c>
      <c r="G56" s="73">
        <f>0.9*7.9</f>
        <v>7.11</v>
      </c>
      <c r="H56" s="55">
        <f t="shared" si="3"/>
        <v>0</v>
      </c>
      <c r="I56" s="26">
        <f t="shared" si="4"/>
        <v>0</v>
      </c>
      <c r="J56" s="56"/>
    </row>
    <row r="57" spans="3:10" ht="3.75" customHeight="1">
      <c r="C57" s="28"/>
      <c r="D57" s="61"/>
      <c r="E57" s="74"/>
      <c r="F57" s="75"/>
      <c r="G57" s="76"/>
      <c r="H57" s="77" t="s">
        <v>25</v>
      </c>
      <c r="I57" s="78"/>
      <c r="J57" s="56"/>
    </row>
    <row r="58" spans="3:10" ht="7.5" customHeight="1" hidden="1">
      <c r="C58" s="28"/>
      <c r="D58" s="61"/>
      <c r="E58" s="74"/>
      <c r="F58" s="75"/>
      <c r="G58" s="76"/>
      <c r="H58" s="77"/>
      <c r="I58" s="78"/>
      <c r="J58" s="56"/>
    </row>
    <row r="59" spans="3:10" ht="7.5" customHeight="1">
      <c r="C59" s="28"/>
      <c r="D59" s="61"/>
      <c r="E59" s="74"/>
      <c r="F59" s="75"/>
      <c r="G59" s="76"/>
      <c r="H59" s="77"/>
      <c r="I59" s="78"/>
      <c r="J59" s="56"/>
    </row>
    <row r="60" spans="3:10" ht="15.75">
      <c r="C60" s="28"/>
      <c r="D60" s="79" t="s">
        <v>34</v>
      </c>
      <c r="E60" s="74"/>
      <c r="F60" s="75"/>
      <c r="G60" s="76"/>
      <c r="H60" s="77" t="s">
        <v>25</v>
      </c>
      <c r="I60" s="78"/>
      <c r="J60" s="56"/>
    </row>
    <row r="61" spans="3:10" ht="3.75" customHeight="1" thickBot="1">
      <c r="C61" s="28"/>
      <c r="D61" s="80"/>
      <c r="E61" s="74"/>
      <c r="F61" s="75"/>
      <c r="G61" s="76"/>
      <c r="H61" s="77" t="s">
        <v>25</v>
      </c>
      <c r="I61" s="26"/>
      <c r="J61" s="56"/>
    </row>
    <row r="62" spans="3:10" ht="13.5" customHeight="1">
      <c r="C62" s="36"/>
      <c r="D62" s="47" t="s">
        <v>101</v>
      </c>
      <c r="E62" s="48" t="s">
        <v>19</v>
      </c>
      <c r="F62" s="23">
        <v>2</v>
      </c>
      <c r="G62" s="50">
        <v>5.2</v>
      </c>
      <c r="H62" s="55">
        <f aca="true" t="shared" si="5" ref="H62:H75">IF(C62=" "," ",C62*G62)</f>
        <v>0</v>
      </c>
      <c r="I62" s="26">
        <f aca="true" t="shared" si="6" ref="I62:I87">C62*F62</f>
        <v>0</v>
      </c>
      <c r="J62" s="56"/>
    </row>
    <row r="63" spans="3:9" ht="12.75">
      <c r="C63" s="81"/>
      <c r="D63" s="47" t="s">
        <v>96</v>
      </c>
      <c r="E63" s="48" t="s">
        <v>64</v>
      </c>
      <c r="F63" s="23">
        <v>1</v>
      </c>
      <c r="G63" s="82">
        <v>3.5</v>
      </c>
      <c r="H63" s="55">
        <f t="shared" si="5"/>
        <v>0</v>
      </c>
      <c r="I63" s="26">
        <f t="shared" si="6"/>
        <v>0</v>
      </c>
    </row>
    <row r="64" spans="3:10" ht="13.5" customHeight="1" hidden="1">
      <c r="C64" s="20"/>
      <c r="D64" s="47" t="s">
        <v>36</v>
      </c>
      <c r="E64" s="48" t="s">
        <v>37</v>
      </c>
      <c r="F64" s="49">
        <v>0.75</v>
      </c>
      <c r="G64" s="50">
        <v>3.2</v>
      </c>
      <c r="H64" s="55">
        <f t="shared" si="5"/>
        <v>0</v>
      </c>
      <c r="I64" s="26">
        <f t="shared" si="6"/>
        <v>0</v>
      </c>
      <c r="J64" s="56"/>
    </row>
    <row r="65" spans="3:9" ht="12.75">
      <c r="C65" s="81"/>
      <c r="D65" s="47" t="s">
        <v>35</v>
      </c>
      <c r="E65" s="48" t="s">
        <v>64</v>
      </c>
      <c r="F65" s="49">
        <v>0.75</v>
      </c>
      <c r="G65" s="82">
        <v>3.4</v>
      </c>
      <c r="H65" s="55">
        <f t="shared" si="5"/>
        <v>0</v>
      </c>
      <c r="I65" s="26">
        <f t="shared" si="6"/>
        <v>0</v>
      </c>
    </row>
    <row r="66" spans="3:10" ht="13.5" customHeight="1">
      <c r="C66" s="20"/>
      <c r="D66" s="47" t="s">
        <v>72</v>
      </c>
      <c r="E66" s="48" t="s">
        <v>20</v>
      </c>
      <c r="F66" s="49">
        <v>0.75</v>
      </c>
      <c r="G66" s="50">
        <v>4.5</v>
      </c>
      <c r="H66" s="55">
        <f t="shared" si="5"/>
        <v>0</v>
      </c>
      <c r="I66" s="26">
        <f t="shared" si="6"/>
        <v>0</v>
      </c>
      <c r="J66" s="56"/>
    </row>
    <row r="67" spans="3:10" ht="13.5" customHeight="1" hidden="1">
      <c r="C67" s="20"/>
      <c r="D67" s="117" t="s">
        <v>60</v>
      </c>
      <c r="E67" s="118" t="s">
        <v>19</v>
      </c>
      <c r="F67" s="51">
        <v>0.75</v>
      </c>
      <c r="G67" s="119">
        <v>4.6</v>
      </c>
      <c r="H67" s="55">
        <f t="shared" si="5"/>
        <v>0</v>
      </c>
      <c r="I67" s="26">
        <f t="shared" si="6"/>
        <v>0</v>
      </c>
      <c r="J67" s="56"/>
    </row>
    <row r="68" spans="3:10" ht="13.5" customHeight="1" hidden="1">
      <c r="C68" s="20"/>
      <c r="D68" s="47" t="s">
        <v>38</v>
      </c>
      <c r="E68" s="48" t="s">
        <v>24</v>
      </c>
      <c r="F68" s="49">
        <v>0.75</v>
      </c>
      <c r="G68" s="83">
        <v>4.05</v>
      </c>
      <c r="H68" s="55">
        <f t="shared" si="5"/>
        <v>0</v>
      </c>
      <c r="I68" s="26">
        <f t="shared" si="6"/>
        <v>0</v>
      </c>
      <c r="J68" s="56"/>
    </row>
    <row r="69" spans="3:10" ht="13.5" customHeight="1">
      <c r="C69" s="20"/>
      <c r="D69" s="47" t="s">
        <v>82</v>
      </c>
      <c r="E69" s="48" t="s">
        <v>58</v>
      </c>
      <c r="F69" s="49">
        <v>0.75</v>
      </c>
      <c r="G69" s="50">
        <v>4.8</v>
      </c>
      <c r="H69" s="25">
        <f t="shared" si="5"/>
        <v>0</v>
      </c>
      <c r="I69" s="26">
        <f t="shared" si="6"/>
        <v>0</v>
      </c>
      <c r="J69" s="56"/>
    </row>
    <row r="70" spans="3:10" ht="13.5" customHeight="1">
      <c r="C70" s="20"/>
      <c r="D70" s="37" t="s">
        <v>88</v>
      </c>
      <c r="E70" s="86" t="s">
        <v>58</v>
      </c>
      <c r="F70" s="87">
        <v>0.75</v>
      </c>
      <c r="G70" s="52">
        <f>G69*0.9</f>
        <v>4.32</v>
      </c>
      <c r="H70" s="25">
        <f t="shared" si="5"/>
        <v>0</v>
      </c>
      <c r="I70" s="26">
        <f>C70*F70</f>
        <v>0</v>
      </c>
      <c r="J70" s="56"/>
    </row>
    <row r="71" spans="3:10" ht="13.5" customHeight="1">
      <c r="C71" s="20"/>
      <c r="D71" s="47" t="s">
        <v>39</v>
      </c>
      <c r="E71" s="22" t="s">
        <v>20</v>
      </c>
      <c r="F71" s="49">
        <v>0.75</v>
      </c>
      <c r="G71" s="24">
        <v>6.4</v>
      </c>
      <c r="H71" s="55">
        <f t="shared" si="5"/>
        <v>0</v>
      </c>
      <c r="I71" s="26">
        <f t="shared" si="6"/>
        <v>0</v>
      </c>
      <c r="J71" s="56"/>
    </row>
    <row r="72" spans="3:10" ht="13.5" customHeight="1">
      <c r="C72" s="20"/>
      <c r="D72" s="117" t="s">
        <v>110</v>
      </c>
      <c r="E72" s="121" t="s">
        <v>58</v>
      </c>
      <c r="F72" s="51">
        <v>0.75</v>
      </c>
      <c r="G72" s="119">
        <v>6.5</v>
      </c>
      <c r="H72" s="55">
        <f>IF(C72=" "," ",C72*G72)</f>
        <v>0</v>
      </c>
      <c r="I72" s="26">
        <f>C72*F72</f>
        <v>0</v>
      </c>
      <c r="J72" s="56"/>
    </row>
    <row r="73" spans="3:10" ht="13.5" customHeight="1" hidden="1">
      <c r="C73" s="20"/>
      <c r="D73" s="37" t="s">
        <v>83</v>
      </c>
      <c r="E73" s="86" t="s">
        <v>21</v>
      </c>
      <c r="F73" s="87">
        <v>0.75</v>
      </c>
      <c r="G73" s="52">
        <f>G72*0.9</f>
        <v>5.8500000000000005</v>
      </c>
      <c r="H73" s="55">
        <f t="shared" si="5"/>
        <v>0</v>
      </c>
      <c r="I73" s="26">
        <f t="shared" si="6"/>
        <v>0</v>
      </c>
      <c r="J73" s="56"/>
    </row>
    <row r="74" spans="3:10" ht="13.5" customHeight="1">
      <c r="C74" s="20"/>
      <c r="D74" s="47" t="s">
        <v>105</v>
      </c>
      <c r="E74" s="22" t="s">
        <v>19</v>
      </c>
      <c r="F74" s="49">
        <v>0.75</v>
      </c>
      <c r="G74" s="24">
        <v>7.8</v>
      </c>
      <c r="H74" s="55">
        <f t="shared" si="5"/>
        <v>0</v>
      </c>
      <c r="I74" s="26">
        <f t="shared" si="6"/>
        <v>0</v>
      </c>
      <c r="J74" s="56"/>
    </row>
    <row r="75" spans="3:10" ht="13.5" customHeight="1">
      <c r="C75" s="20"/>
      <c r="D75" s="37" t="s">
        <v>83</v>
      </c>
      <c r="E75" s="86" t="s">
        <v>19</v>
      </c>
      <c r="F75" s="87">
        <v>0.75</v>
      </c>
      <c r="G75" s="52">
        <f>G74*0.9</f>
        <v>7.02</v>
      </c>
      <c r="H75" s="55">
        <f t="shared" si="5"/>
        <v>0</v>
      </c>
      <c r="I75" s="26">
        <f t="shared" si="6"/>
        <v>0</v>
      </c>
      <c r="J75" s="56"/>
    </row>
    <row r="76" spans="3:10" ht="13.5" customHeight="1">
      <c r="C76" s="20"/>
      <c r="D76" s="117" t="s">
        <v>98</v>
      </c>
      <c r="E76" s="121" t="s">
        <v>58</v>
      </c>
      <c r="F76" s="51">
        <v>0.75</v>
      </c>
      <c r="G76" s="119">
        <v>8.8</v>
      </c>
      <c r="H76" s="55">
        <f aca="true" t="shared" si="7" ref="H76:H83">IF(C76=" "," ",C76*G76)</f>
        <v>0</v>
      </c>
      <c r="I76" s="26">
        <f t="shared" si="6"/>
        <v>0</v>
      </c>
      <c r="J76" s="56"/>
    </row>
    <row r="77" spans="3:10" ht="13.5" customHeight="1">
      <c r="C77" s="20"/>
      <c r="D77" s="85" t="s">
        <v>79</v>
      </c>
      <c r="E77" s="86" t="s">
        <v>58</v>
      </c>
      <c r="F77" s="87">
        <v>0.75</v>
      </c>
      <c r="G77" s="52">
        <f>G76*0.9</f>
        <v>7.920000000000001</v>
      </c>
      <c r="H77" s="55">
        <f t="shared" si="7"/>
        <v>0</v>
      </c>
      <c r="I77" s="26">
        <f t="shared" si="6"/>
        <v>0</v>
      </c>
      <c r="J77" s="56"/>
    </row>
    <row r="78" spans="3:10" ht="13.5" customHeight="1" hidden="1">
      <c r="C78" s="20"/>
      <c r="D78" s="123" t="s">
        <v>61</v>
      </c>
      <c r="E78" s="48" t="s">
        <v>19</v>
      </c>
      <c r="F78" s="49">
        <v>0.75</v>
      </c>
      <c r="G78" s="50">
        <v>4.6</v>
      </c>
      <c r="H78" s="25">
        <f t="shared" si="7"/>
        <v>0</v>
      </c>
      <c r="I78" s="26">
        <f t="shared" si="6"/>
        <v>0</v>
      </c>
      <c r="J78" s="56"/>
    </row>
    <row r="79" spans="3:9" ht="12.75">
      <c r="C79" s="81"/>
      <c r="D79" s="47" t="s">
        <v>100</v>
      </c>
      <c r="E79" s="48" t="s">
        <v>58</v>
      </c>
      <c r="F79" s="49">
        <v>0.75</v>
      </c>
      <c r="G79" s="82">
        <v>4.8</v>
      </c>
      <c r="H79" s="55">
        <f t="shared" si="7"/>
        <v>0</v>
      </c>
      <c r="I79" s="26">
        <f>C79*F79</f>
        <v>0</v>
      </c>
    </row>
    <row r="80" spans="3:10" ht="13.5" customHeight="1">
      <c r="C80" s="20"/>
      <c r="D80" s="47" t="s">
        <v>66</v>
      </c>
      <c r="E80" s="48" t="s">
        <v>58</v>
      </c>
      <c r="F80" s="49">
        <v>0.75</v>
      </c>
      <c r="G80" s="50">
        <v>4.9</v>
      </c>
      <c r="H80" s="25">
        <f t="shared" si="7"/>
        <v>0</v>
      </c>
      <c r="I80" s="26">
        <f t="shared" si="6"/>
        <v>0</v>
      </c>
      <c r="J80" s="56"/>
    </row>
    <row r="81" spans="3:10" ht="13.5" customHeight="1">
      <c r="C81" s="20"/>
      <c r="D81" s="85" t="s">
        <v>80</v>
      </c>
      <c r="E81" s="86" t="s">
        <v>58</v>
      </c>
      <c r="F81" s="87">
        <v>0.75</v>
      </c>
      <c r="G81" s="52">
        <f>G80*0.9</f>
        <v>4.41</v>
      </c>
      <c r="H81" s="25">
        <f t="shared" si="7"/>
        <v>0</v>
      </c>
      <c r="I81" s="26">
        <f>C81*F81</f>
        <v>0</v>
      </c>
      <c r="J81" s="56"/>
    </row>
    <row r="82" spans="3:9" s="35" customFormat="1" ht="4.5" customHeight="1">
      <c r="C82" s="28"/>
      <c r="D82" s="29"/>
      <c r="E82" s="44"/>
      <c r="F82" s="45"/>
      <c r="G82" s="46"/>
      <c r="H82" s="33"/>
      <c r="I82" s="34"/>
    </row>
    <row r="83" spans="3:10" ht="13.5" customHeight="1" hidden="1">
      <c r="C83" s="20"/>
      <c r="D83" s="127" t="s">
        <v>62</v>
      </c>
      <c r="E83" s="48" t="s">
        <v>59</v>
      </c>
      <c r="F83" s="49">
        <v>0.75</v>
      </c>
      <c r="G83" s="50">
        <v>4.5</v>
      </c>
      <c r="H83" s="25">
        <f t="shared" si="7"/>
        <v>0</v>
      </c>
      <c r="I83" s="26">
        <f t="shared" si="6"/>
        <v>0</v>
      </c>
      <c r="J83" s="56"/>
    </row>
    <row r="84" spans="3:10" ht="13.5" customHeight="1">
      <c r="C84" s="20"/>
      <c r="D84" s="47" t="s">
        <v>97</v>
      </c>
      <c r="E84" s="48" t="s">
        <v>58</v>
      </c>
      <c r="F84" s="49">
        <v>0.75</v>
      </c>
      <c r="G84" s="50">
        <v>4.7</v>
      </c>
      <c r="H84" s="25">
        <f>IF(C84=" "," ",C84*G84)</f>
        <v>0</v>
      </c>
      <c r="I84" s="26">
        <f>C84*F84</f>
        <v>0</v>
      </c>
      <c r="J84" s="56"/>
    </row>
    <row r="85" spans="3:9" ht="13.5" customHeight="1">
      <c r="C85" s="41"/>
      <c r="D85" s="47" t="s">
        <v>63</v>
      </c>
      <c r="E85" s="48" t="s">
        <v>20</v>
      </c>
      <c r="F85" s="49">
        <v>0.75</v>
      </c>
      <c r="G85" s="50">
        <v>4.9</v>
      </c>
      <c r="H85" s="25">
        <f>IF(C85=" "," ",C85*G85)</f>
        <v>0</v>
      </c>
      <c r="I85" s="26">
        <f t="shared" si="6"/>
        <v>0</v>
      </c>
    </row>
    <row r="86" spans="3:9" ht="13.5" customHeight="1">
      <c r="C86" s="41"/>
      <c r="D86" s="47" t="s">
        <v>73</v>
      </c>
      <c r="E86" s="48" t="s">
        <v>58</v>
      </c>
      <c r="F86" s="49">
        <v>0.75</v>
      </c>
      <c r="G86" s="50">
        <v>5.5</v>
      </c>
      <c r="H86" s="25">
        <f>IF(C86=" "," ",C86*G86)</f>
        <v>0</v>
      </c>
      <c r="I86" s="26">
        <f t="shared" si="6"/>
        <v>0</v>
      </c>
    </row>
    <row r="87" spans="3:9" ht="13.5" thickBot="1">
      <c r="C87" s="27"/>
      <c r="D87" s="117" t="s">
        <v>104</v>
      </c>
      <c r="E87" s="121" t="s">
        <v>74</v>
      </c>
      <c r="F87" s="51">
        <v>0.75</v>
      </c>
      <c r="G87" s="122">
        <v>5.7</v>
      </c>
      <c r="H87" s="25">
        <f>IF(C87=" "," ",C87*G87)</f>
        <v>0</v>
      </c>
      <c r="I87" s="26">
        <f t="shared" si="6"/>
        <v>0</v>
      </c>
    </row>
    <row r="88" spans="3:9" ht="3.75" customHeight="1">
      <c r="C88" s="28"/>
      <c r="D88" s="61"/>
      <c r="E88" s="62"/>
      <c r="F88" s="63"/>
      <c r="G88" s="64"/>
      <c r="H88" s="65" t="s">
        <v>25</v>
      </c>
      <c r="I88" s="26"/>
    </row>
    <row r="89" spans="3:9" ht="7.5" customHeight="1" hidden="1">
      <c r="C89" s="28"/>
      <c r="D89" s="61"/>
      <c r="E89" s="62"/>
      <c r="F89" s="63"/>
      <c r="G89" s="64"/>
      <c r="H89" s="65"/>
      <c r="I89" s="26"/>
    </row>
    <row r="90" spans="3:9" ht="7.5" customHeight="1">
      <c r="C90" s="28"/>
      <c r="D90" s="61"/>
      <c r="E90" s="62"/>
      <c r="F90" s="63"/>
      <c r="G90" s="64"/>
      <c r="H90" s="65"/>
      <c r="I90" s="26"/>
    </row>
    <row r="91" spans="3:10" ht="15.75">
      <c r="C91" s="28"/>
      <c r="D91" s="79" t="s">
        <v>40</v>
      </c>
      <c r="E91" s="62"/>
      <c r="F91" s="63"/>
      <c r="G91" s="64"/>
      <c r="H91" s="65"/>
      <c r="I91" s="78"/>
      <c r="J91" s="56"/>
    </row>
    <row r="92" spans="3:9" ht="3.75" customHeight="1" thickBot="1">
      <c r="C92" s="28"/>
      <c r="D92" s="61"/>
      <c r="E92" s="62"/>
      <c r="F92" s="63"/>
      <c r="G92" s="64"/>
      <c r="H92" s="65"/>
      <c r="I92" s="26"/>
    </row>
    <row r="93" spans="3:9" ht="12.75" customHeight="1" hidden="1">
      <c r="C93" s="91"/>
      <c r="D93" s="92" t="s">
        <v>65</v>
      </c>
      <c r="E93" s="66" t="s">
        <v>20</v>
      </c>
      <c r="F93" s="67">
        <v>1</v>
      </c>
      <c r="G93" s="68">
        <v>2.9</v>
      </c>
      <c r="H93" s="25">
        <f>IF(C93=" "," ",C93*G93)</f>
        <v>0</v>
      </c>
      <c r="I93" s="26">
        <f>C93*F93</f>
        <v>0</v>
      </c>
    </row>
    <row r="94" spans="3:9" ht="12.75">
      <c r="C94" s="36"/>
      <c r="D94" s="128" t="s">
        <v>106</v>
      </c>
      <c r="E94" s="72" t="s">
        <v>58</v>
      </c>
      <c r="F94" s="69">
        <v>1</v>
      </c>
      <c r="G94" s="126">
        <v>3</v>
      </c>
      <c r="H94" s="25">
        <f>IF(C94=" "," ",C94*G94)</f>
        <v>0</v>
      </c>
      <c r="I94" s="26">
        <f>C94*F94</f>
        <v>0</v>
      </c>
    </row>
    <row r="95" spans="3:9" ht="13.5" customHeight="1">
      <c r="C95" s="20"/>
      <c r="D95" s="117" t="s">
        <v>102</v>
      </c>
      <c r="E95" s="121" t="s">
        <v>74</v>
      </c>
      <c r="F95" s="51">
        <v>0.75</v>
      </c>
      <c r="G95" s="119">
        <v>5.4</v>
      </c>
      <c r="H95" s="25">
        <f>IF(C95=" "," ",C95*G95)</f>
        <v>0</v>
      </c>
      <c r="I95" s="26">
        <f>C95*F95</f>
        <v>0</v>
      </c>
    </row>
    <row r="96" spans="3:10" ht="13.5" customHeight="1">
      <c r="C96" s="20"/>
      <c r="D96" s="37" t="s">
        <v>41</v>
      </c>
      <c r="E96" s="86" t="s">
        <v>74</v>
      </c>
      <c r="F96" s="87">
        <v>0.75</v>
      </c>
      <c r="G96" s="52">
        <f>G95*0.9</f>
        <v>4.86</v>
      </c>
      <c r="H96" s="55">
        <f>IF(C96=" "," ",C96*G96)</f>
        <v>0</v>
      </c>
      <c r="I96" s="26">
        <f>C96*F96</f>
        <v>0</v>
      </c>
      <c r="J96" s="56"/>
    </row>
    <row r="97" spans="3:10" ht="13.5" customHeight="1">
      <c r="C97" s="41"/>
      <c r="D97" s="47" t="s">
        <v>76</v>
      </c>
      <c r="E97" s="48" t="s">
        <v>58</v>
      </c>
      <c r="F97" s="49">
        <v>0.75</v>
      </c>
      <c r="G97" s="50">
        <v>5.8</v>
      </c>
      <c r="H97" s="25">
        <f>IF(C97=" "," ",C97*G97)</f>
        <v>0</v>
      </c>
      <c r="I97" s="26">
        <f aca="true" t="shared" si="8" ref="I97:I103">C97*F97</f>
        <v>0</v>
      </c>
      <c r="J97" s="56"/>
    </row>
    <row r="98" spans="3:10" ht="13.5" customHeight="1">
      <c r="C98" s="41"/>
      <c r="D98" s="47" t="s">
        <v>77</v>
      </c>
      <c r="E98" s="48" t="s">
        <v>58</v>
      </c>
      <c r="F98" s="49">
        <v>0.75</v>
      </c>
      <c r="G98" s="50">
        <v>5.6</v>
      </c>
      <c r="H98" s="55">
        <f>IF(C98=" "," ",C98*G98)</f>
        <v>0</v>
      </c>
      <c r="I98" s="26">
        <f>C98*F98</f>
        <v>0</v>
      </c>
      <c r="J98" s="56"/>
    </row>
    <row r="99" spans="3:10" ht="13.5" customHeight="1" thickBot="1">
      <c r="C99" s="27"/>
      <c r="D99" s="37" t="s">
        <v>42</v>
      </c>
      <c r="E99" s="86" t="s">
        <v>58</v>
      </c>
      <c r="F99" s="87">
        <v>0.75</v>
      </c>
      <c r="G99" s="52">
        <f>G98*0.9</f>
        <v>5.04</v>
      </c>
      <c r="H99" s="55">
        <f>IF(C99=" "," ",C99*G99)</f>
        <v>0</v>
      </c>
      <c r="I99" s="26">
        <f t="shared" si="8"/>
        <v>0</v>
      </c>
      <c r="J99" s="56"/>
    </row>
    <row r="100" spans="3:9" ht="13.5" customHeight="1" hidden="1" thickBot="1">
      <c r="C100" s="27"/>
      <c r="D100" s="47" t="s">
        <v>43</v>
      </c>
      <c r="E100" s="22" t="s">
        <v>17</v>
      </c>
      <c r="F100" s="49">
        <v>0.5</v>
      </c>
      <c r="G100" s="24">
        <v>6.9</v>
      </c>
      <c r="H100" s="25">
        <f>IF(C100=" "," ",C100*G100)</f>
        <v>0</v>
      </c>
      <c r="I100" s="26">
        <f t="shared" si="8"/>
        <v>0</v>
      </c>
    </row>
    <row r="101" spans="3:9" ht="13.5" customHeight="1" hidden="1">
      <c r="C101" s="70"/>
      <c r="D101" s="47" t="s">
        <v>44</v>
      </c>
      <c r="E101" s="22" t="s">
        <v>45</v>
      </c>
      <c r="F101" s="49">
        <v>0.5</v>
      </c>
      <c r="G101" s="24">
        <v>8.9</v>
      </c>
      <c r="H101" s="25">
        <f>IF(C101=" "," ",C101*G101)</f>
        <v>0</v>
      </c>
      <c r="I101" s="26">
        <f t="shared" si="8"/>
        <v>0</v>
      </c>
    </row>
    <row r="102" spans="3:9" ht="13.5" customHeight="1" hidden="1">
      <c r="C102" s="20"/>
      <c r="D102" s="47" t="s">
        <v>46</v>
      </c>
      <c r="E102" s="22" t="s">
        <v>27</v>
      </c>
      <c r="F102" s="49">
        <v>0.5</v>
      </c>
      <c r="G102" s="24">
        <v>9.9</v>
      </c>
      <c r="H102" s="25">
        <f>IF(C102=" "," ",C102*G102)</f>
        <v>0</v>
      </c>
      <c r="I102" s="26">
        <f t="shared" si="8"/>
        <v>0</v>
      </c>
    </row>
    <row r="103" spans="3:9" ht="13.5" customHeight="1" hidden="1" thickBot="1">
      <c r="C103" s="27"/>
      <c r="D103" s="47" t="s">
        <v>47</v>
      </c>
      <c r="E103" s="22" t="s">
        <v>27</v>
      </c>
      <c r="F103" s="49">
        <v>0.5</v>
      </c>
      <c r="G103" s="24">
        <v>9.9</v>
      </c>
      <c r="H103" s="25">
        <f>IF(C103=" "," ",C103*G103)</f>
        <v>0</v>
      </c>
      <c r="I103" s="26">
        <f t="shared" si="8"/>
        <v>0</v>
      </c>
    </row>
    <row r="104" spans="3:8" ht="3.75" customHeight="1">
      <c r="C104" s="28"/>
      <c r="D104" s="93"/>
      <c r="E104" s="94"/>
      <c r="F104" s="95"/>
      <c r="G104" s="96"/>
      <c r="H104" s="65"/>
    </row>
    <row r="105" ht="3.75" customHeight="1">
      <c r="H105" s="84"/>
    </row>
    <row r="106" spans="4:8" ht="13.5" customHeight="1">
      <c r="D106" s="97" t="s">
        <v>78</v>
      </c>
      <c r="F106" s="98"/>
      <c r="G106" s="99" t="s">
        <v>48</v>
      </c>
      <c r="H106" s="100">
        <f>SUM(H20:H104)</f>
        <v>0</v>
      </c>
    </row>
    <row r="107" spans="4:8" ht="13.5" customHeight="1">
      <c r="D107" s="97" t="s">
        <v>67</v>
      </c>
      <c r="F107" s="98"/>
      <c r="G107" s="99" t="s">
        <v>49</v>
      </c>
      <c r="H107" s="100">
        <f>0.3*(C20+C21+C62)+0.3*(C25+C63+C93+C94)</f>
        <v>0</v>
      </c>
    </row>
    <row r="108" spans="4:8" ht="12.75" customHeight="1" hidden="1">
      <c r="D108" s="101" t="s">
        <v>50</v>
      </c>
      <c r="F108" s="98"/>
      <c r="G108" s="102" t="s">
        <v>51</v>
      </c>
      <c r="H108" s="103"/>
    </row>
    <row r="109" spans="4:8" ht="11.25" customHeight="1" hidden="1">
      <c r="D109" s="104" t="s">
        <v>52</v>
      </c>
      <c r="E109" s="105"/>
      <c r="F109" s="106"/>
      <c r="G109" s="107"/>
      <c r="H109" s="108"/>
    </row>
    <row r="110" spans="4:8" ht="11.25" customHeight="1" hidden="1">
      <c r="D110" s="97"/>
      <c r="F110" s="106"/>
      <c r="G110" s="107"/>
      <c r="H110" s="108"/>
    </row>
    <row r="111" ht="6.75" customHeight="1" thickBot="1">
      <c r="H111" s="84"/>
    </row>
    <row r="112" spans="5:8" ht="13.5" customHeight="1" thickBot="1" thickTop="1">
      <c r="E112" s="18"/>
      <c r="F112" s="109"/>
      <c r="G112" s="110" t="s">
        <v>53</v>
      </c>
      <c r="H112" s="111">
        <f>SUM(H106:H108)</f>
        <v>0</v>
      </c>
    </row>
    <row r="113" spans="6:8" ht="13.5" thickTop="1">
      <c r="F113" s="142" t="s">
        <v>54</v>
      </c>
      <c r="G113" s="142"/>
      <c r="H113" s="120">
        <f>SUM(C20:C103)</f>
        <v>0</v>
      </c>
    </row>
    <row r="114" spans="6:8" ht="10.5" customHeight="1">
      <c r="F114" s="112"/>
      <c r="G114" s="113" t="s">
        <v>55</v>
      </c>
      <c r="H114" s="114">
        <f>SUM(I20:I103)</f>
        <v>0</v>
      </c>
    </row>
    <row r="115" spans="6:8" ht="10.5" customHeight="1" hidden="1">
      <c r="F115" s="112"/>
      <c r="G115" s="112"/>
      <c r="H115" s="115"/>
    </row>
    <row r="116" ht="5.25" customHeight="1">
      <c r="G116" s="5"/>
    </row>
    <row r="117" spans="1:12" s="3" customFormat="1" ht="15.75" customHeight="1">
      <c r="A117" s="157" t="s">
        <v>111</v>
      </c>
      <c r="B117" s="157"/>
      <c r="C117" s="157"/>
      <c r="D117" s="157"/>
      <c r="E117" s="157"/>
      <c r="F117" s="157"/>
      <c r="G117" s="157"/>
      <c r="H117" s="157"/>
      <c r="I117" s="157"/>
      <c r="J117" s="5"/>
      <c r="K117" s="5"/>
      <c r="L117" s="5"/>
    </row>
  </sheetData>
  <sheetProtection password="9AE5" sheet="1" selectLockedCells="1"/>
  <mergeCells count="13">
    <mergeCell ref="A1:H1"/>
    <mergeCell ref="A3:H3"/>
    <mergeCell ref="A4:H4"/>
    <mergeCell ref="A6:H6"/>
    <mergeCell ref="A7:H7"/>
    <mergeCell ref="E10:H12"/>
    <mergeCell ref="A117:I117"/>
    <mergeCell ref="E13:F13"/>
    <mergeCell ref="E14:H15"/>
    <mergeCell ref="C18:C19"/>
    <mergeCell ref="G18:G19"/>
    <mergeCell ref="H18:H19"/>
    <mergeCell ref="F113:G113"/>
  </mergeCells>
  <dataValidations count="2">
    <dataValidation type="whole" allowBlank="1" showInputMessage="1" showErrorMessage="1" prompt="Minimum 24 Fl." error="Preis gilt ab 24 Flaschen / Bitte Wert ändern!" sqref="C52 C48">
      <formula1>24</formula1>
      <formula2>10000000</formula2>
    </dataValidation>
    <dataValidation type="whole" allowBlank="1" showInputMessage="1" showErrorMessage="1" prompt="Minimum 12 Fl." error="Preis gilt ab 12 Flaschen / Bitte Wert ändern!" sqref="C81 C51 C77 C75 C70 C30 C73 C37 C28 C99 C47 C34 C96">
      <formula1>12</formula1>
      <formula2>10000000</formula2>
    </dataValidation>
  </dataValidations>
  <printOptions horizontalCentered="1"/>
  <pageMargins left="0.3937007874015748" right="0.31496062992125984" top="0.1968503937007874" bottom="0.1968503937007874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Munzenrieder</dc:creator>
  <cp:keywords/>
  <dc:description/>
  <cp:lastModifiedBy>Werner Munzenrieder</cp:lastModifiedBy>
  <cp:lastPrinted>2024-05-15T18:20:59Z</cp:lastPrinted>
  <dcterms:created xsi:type="dcterms:W3CDTF">2022-03-10T19:14:34Z</dcterms:created>
  <dcterms:modified xsi:type="dcterms:W3CDTF">2024-05-15T18:28:03Z</dcterms:modified>
  <cp:category/>
  <cp:version/>
  <cp:contentType/>
  <cp:contentStatus/>
</cp:coreProperties>
</file>